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asz_sztern\Documents\LSztern_prywatne\"/>
    </mc:Choice>
  </mc:AlternateContent>
  <workbookProtection workbookAlgorithmName="SHA-512" workbookHashValue="U30LhJtWFTzjAuaaNuzFGa0YVnMZq4dcllNIO0dkPOd6yusUo+HLHkooUyhiT8umLhH2dY/Cuy91IAn+LAujoA==" workbookSaltValue="jIvPlkRdof37vzjW4xRz7w==" workbookSpinCount="100000" lockStructure="1"/>
  <bookViews>
    <workbookView xWindow="0" yWindow="0" windowWidth="28800" windowHeight="15570" tabRatio="791"/>
  </bookViews>
  <sheets>
    <sheet name="METRYCZKA" sheetId="8" r:id="rId1"/>
    <sheet name="profile" sheetId="7" state="hidden" r:id="rId2"/>
    <sheet name="1. Zakres_i_organizacja" sheetId="1" r:id="rId3"/>
    <sheet name="2. Potencjał_infratrukturalny" sheetId="2" r:id="rId4"/>
    <sheet name="3. Doświadczenie_komptencje" sheetId="3" r:id="rId5"/>
    <sheet name="4. Sieć" sheetId="4" r:id="rId6"/>
    <sheet name="5. Efekty_działania" sheetId="5" r:id="rId7"/>
    <sheet name="WYNIKI" sheetId="6" r:id="rId8"/>
  </sheets>
  <definedNames>
    <definedName name="_ftn1" localSheetId="2">'1. Zakres_i_organizacja'!$B$50</definedName>
    <definedName name="_ftnref1" localSheetId="2">'2. Potencjał_infratrukturalny'!#REF!</definedName>
    <definedName name="_xlnm.Print_Area" localSheetId="2">'1. Zakres_i_organizacja'!$B$2:$H$23</definedName>
    <definedName name="Z_6F0A0BD2_4A59_4506_8D54_D31D4683448E_.wvu.PrintArea" localSheetId="2" hidden="1">'1. Zakres_i_organizacja'!$B$2:$H$23</definedName>
  </definedNames>
  <calcPr calcId="162913" iterateDelta="1E-4"/>
  <customWorkbookViews>
    <customWorkbookView name="metryczka" guid="{6F0A0BD2-4A59-4506-8D54-D31D4683448E}" maximized="1" xWindow="-8" yWindow="-8" windowWidth="1936" windowHeight="1186" activeSheetId="8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F33" i="1"/>
  <c r="I6" i="3"/>
  <c r="I7" i="3"/>
  <c r="I5" i="3"/>
  <c r="I4" i="3"/>
  <c r="I3" i="3"/>
  <c r="I7" i="4"/>
  <c r="I6" i="4"/>
  <c r="I5" i="4"/>
  <c r="I4" i="4"/>
  <c r="I3" i="4"/>
  <c r="I4" i="5" l="1"/>
  <c r="I5" i="5"/>
  <c r="I6" i="5"/>
  <c r="I7" i="5"/>
  <c r="I8" i="5"/>
  <c r="I9" i="5"/>
  <c r="I3" i="5"/>
  <c r="E18" i="3"/>
  <c r="I12" i="2"/>
  <c r="I11" i="2"/>
  <c r="I10" i="2"/>
  <c r="I9" i="2"/>
  <c r="I8" i="2"/>
  <c r="I7" i="2"/>
  <c r="E23" i="2" s="1"/>
  <c r="I5" i="2"/>
  <c r="E21" i="2" s="1"/>
  <c r="I6" i="2"/>
  <c r="E22" i="2" s="1"/>
  <c r="I4" i="2"/>
  <c r="E20" i="2" s="1"/>
  <c r="I3" i="2"/>
  <c r="I21" i="1"/>
  <c r="I20" i="1"/>
  <c r="I19" i="1"/>
  <c r="I18" i="1"/>
  <c r="I17" i="1"/>
  <c r="I16" i="1"/>
  <c r="I15" i="1"/>
  <c r="I14" i="1"/>
  <c r="I13" i="1"/>
  <c r="I12" i="1"/>
  <c r="I11" i="1"/>
  <c r="I6" i="1"/>
  <c r="I3" i="1"/>
  <c r="E1" i="5" l="1"/>
  <c r="E1" i="4"/>
  <c r="E1" i="3"/>
  <c r="E1" i="2"/>
  <c r="E1" i="1"/>
  <c r="E5" i="3"/>
  <c r="E6" i="3"/>
  <c r="E7" i="3"/>
  <c r="E9" i="5" l="1"/>
  <c r="F9" i="5" s="1"/>
  <c r="E8" i="5"/>
  <c r="E6" i="5"/>
  <c r="E5" i="5"/>
  <c r="E4" i="5"/>
  <c r="E3" i="5"/>
  <c r="E17" i="5" s="1"/>
  <c r="E4" i="4"/>
  <c r="E5" i="4"/>
  <c r="C19" i="4" s="1"/>
  <c r="E6" i="4"/>
  <c r="C20" i="4" s="1"/>
  <c r="E7" i="4"/>
  <c r="C21" i="4" s="1"/>
  <c r="E3" i="4"/>
  <c r="E3" i="3"/>
  <c r="E4" i="3"/>
  <c r="E4" i="2"/>
  <c r="C20" i="2" s="1"/>
  <c r="E5" i="2"/>
  <c r="E6" i="2"/>
  <c r="E7" i="2"/>
  <c r="E8" i="2"/>
  <c r="C28" i="2" s="1"/>
  <c r="E9" i="2"/>
  <c r="C29" i="2" s="1"/>
  <c r="E10" i="2"/>
  <c r="C30" i="2" s="1"/>
  <c r="E11" i="2"/>
  <c r="E12" i="2"/>
  <c r="E3" i="2"/>
  <c r="C19" i="2" s="1"/>
  <c r="E3" i="1"/>
  <c r="E5" i="1"/>
  <c r="E15" i="1"/>
  <c r="E16" i="1"/>
  <c r="D45" i="1" s="1"/>
  <c r="E17" i="1"/>
  <c r="D46" i="1" s="1"/>
  <c r="E18" i="1"/>
  <c r="D54" i="1" s="1"/>
  <c r="E19" i="1"/>
  <c r="D55" i="1" s="1"/>
  <c r="E20" i="1"/>
  <c r="D56" i="1" s="1"/>
  <c r="E21" i="1"/>
  <c r="E22" i="1"/>
  <c r="E9" i="1"/>
  <c r="E10" i="1"/>
  <c r="E11" i="1"/>
  <c r="D40" i="1" s="1"/>
  <c r="E12" i="1"/>
  <c r="D41" i="1" s="1"/>
  <c r="E13" i="1"/>
  <c r="D42" i="1" s="1"/>
  <c r="E14" i="1"/>
  <c r="F5" i="2" l="1"/>
  <c r="C21" i="2"/>
  <c r="D21" i="2" s="1"/>
  <c r="F14" i="1"/>
  <c r="D43" i="1"/>
  <c r="F6" i="2"/>
  <c r="C22" i="2"/>
  <c r="D22" i="2" s="1"/>
  <c r="F15" i="1"/>
  <c r="D44" i="1"/>
  <c r="F12" i="2"/>
  <c r="C32" i="2"/>
  <c r="D32" i="2" s="1"/>
  <c r="F11" i="2"/>
  <c r="C31" i="2"/>
  <c r="D31" i="2" s="1"/>
  <c r="F7" i="2"/>
  <c r="C23" i="2"/>
  <c r="D23" i="2" s="1"/>
  <c r="J6" i="5"/>
  <c r="J6" i="1"/>
  <c r="G20" i="5"/>
  <c r="E19" i="3"/>
  <c r="E19" i="2"/>
  <c r="F30" i="1" l="1"/>
  <c r="J4" i="5"/>
  <c r="J3" i="5"/>
  <c r="G22" i="5"/>
  <c r="G21" i="5"/>
  <c r="G19" i="5"/>
  <c r="G18" i="5"/>
  <c r="G17" i="5"/>
  <c r="J5" i="4"/>
  <c r="J3" i="4"/>
  <c r="E21" i="4"/>
  <c r="E20" i="4"/>
  <c r="E19" i="4"/>
  <c r="E18" i="4"/>
  <c r="E17" i="4"/>
  <c r="J5" i="3"/>
  <c r="J4" i="3"/>
  <c r="E17" i="3"/>
  <c r="E16" i="3"/>
  <c r="E15" i="3"/>
  <c r="F56" i="1"/>
  <c r="F55" i="1"/>
  <c r="F54" i="1"/>
  <c r="E29" i="2"/>
  <c r="E30" i="2"/>
  <c r="E31" i="2"/>
  <c r="E32" i="2"/>
  <c r="E28" i="2"/>
  <c r="F46" i="1"/>
  <c r="F45" i="1"/>
  <c r="F44" i="1"/>
  <c r="F43" i="1"/>
  <c r="F42" i="1"/>
  <c r="F41" i="1"/>
  <c r="F40" i="1"/>
  <c r="J22" i="1"/>
  <c r="J21" i="1"/>
  <c r="J3" i="1"/>
  <c r="F60" i="1"/>
  <c r="I22" i="1"/>
  <c r="F61" i="1" s="1"/>
  <c r="I23" i="1"/>
  <c r="F62" i="1" s="1"/>
  <c r="I10" i="1"/>
  <c r="F35" i="1" s="1"/>
  <c r="I9" i="1"/>
  <c r="F34" i="1" s="1"/>
  <c r="I5" i="1"/>
  <c r="F32" i="1" s="1"/>
  <c r="I4" i="1"/>
  <c r="F31" i="1" s="1"/>
  <c r="J8" i="3" l="1"/>
  <c r="AA58" i="6" s="1"/>
  <c r="J25" i="1"/>
  <c r="AA56" i="6" s="1"/>
  <c r="J11" i="5"/>
  <c r="AA60" i="6" s="1"/>
  <c r="J9" i="4"/>
  <c r="AA59" i="6" s="1"/>
  <c r="I24" i="1"/>
  <c r="AA55" i="6" l="1"/>
</calcChain>
</file>

<file path=xl/sharedStrings.xml><?xml version="1.0" encoding="utf-8"?>
<sst xmlns="http://schemas.openxmlformats.org/spreadsheetml/2006/main" count="701" uniqueCount="372">
  <si>
    <t>1.1.</t>
  </si>
  <si>
    <t>Przedmiot i zakres działania</t>
  </si>
  <si>
    <t>Grupa docelowa</t>
  </si>
  <si>
    <t>Ogólne zasady organizacji działalności</t>
  </si>
  <si>
    <t>1.2.</t>
  </si>
  <si>
    <t>Zakres Usług</t>
  </si>
  <si>
    <t>1.3.</t>
  </si>
  <si>
    <t>1.4.</t>
  </si>
  <si>
    <t xml:space="preserve">Potwierdzenie jakości usług certyfikatem SOOIPP, EBN, IASP, ISO inne jakie?  </t>
  </si>
  <si>
    <t>Potencjał infrastrukturalny/techniczny</t>
  </si>
  <si>
    <t>2.1.</t>
  </si>
  <si>
    <t>2.2.</t>
  </si>
  <si>
    <t xml:space="preserve">Dostęp do baz danych własnych i zewnętrznych </t>
  </si>
  <si>
    <t>3.1.</t>
  </si>
  <si>
    <t>3.2.</t>
  </si>
  <si>
    <t>3.3.</t>
  </si>
  <si>
    <t>Sieć regionalnych kontaktów</t>
  </si>
  <si>
    <t>4.1.</t>
  </si>
  <si>
    <t>System współpracy z innymi podmiotami na rynku</t>
  </si>
  <si>
    <t>4.2.</t>
  </si>
  <si>
    <t>Pożądana przynależność do krajowych i międzynarodowych sieci współpracy/zrzeszeń/ organizacji np. klastrów./</t>
  </si>
  <si>
    <t>Efekty działania</t>
  </si>
  <si>
    <t>5.1.</t>
  </si>
  <si>
    <t xml:space="preserve">Świadczenie usług charakterystycznych dla rodzaju IOB </t>
  </si>
  <si>
    <t>5.2.</t>
  </si>
  <si>
    <t>Opis mechanizmów monitorowania i kontroli jakości świadczonych usług;</t>
  </si>
  <si>
    <t>Podmiot posiadający osobowość prawną lub wyodrębnienie organizacyjne w ramach większej struktury, działający w oparciu o statut/inny równoważny dokument rejestracyjny lub regulamin wewnętrzny określający jego zadania i sposób organizacji.</t>
  </si>
  <si>
    <t>Działalność operacyjna oparta na ogólnych zasadach funkcjonowania biura z wyznaczonymi godzinami pracy, spełniająca wszystkie podstawowe zasady funkcjonowania uregulowane przepisami prawa (kadrowe, finansowe, BHP i P.Poż. oraz inne specyficzne ze względu na zakres działania lub lokalizację).</t>
  </si>
  <si>
    <t>TAK</t>
  </si>
  <si>
    <t>W dokumentach założycielskich występują zapisy dotyczące celu i zakresu działań potwierdzające zgodnośc z profilem.</t>
  </si>
  <si>
    <t>Struktura % klientów ośrodka
1. Pomysłodawców i start-upy, 
2. Firmy rozwijające się,
3. Pozostali klienci</t>
  </si>
  <si>
    <t>Usługi informacyjne związane z podejmowaniem i prowadzeniem działalności gospodarczej, źródłami jej finansowania, możliwościami uzyskania dodatkowego wsparcia w innych IOB jak i placówkach administracyjnych i naukowych oraz podmiotach komercyjnych na poziomie regionu.</t>
  </si>
  <si>
    <t xml:space="preserve">Usługi szkoleniowe w zakresie podejmowania i prowadzenia działalności gospodarczej obejmujące aspekty prawne, organizacyjne, finansowe związane z sektorem MSP, kształcenia i rozwoju kompetencji kadr zarówno dla firm jak i na lokalny rynek pracy. </t>
  </si>
  <si>
    <t>Sposób świadczenia usług</t>
  </si>
  <si>
    <t>Mechanizmy weryfikowania i monitorowania zapotrzebowanie na świadczone lub nowe usługi</t>
  </si>
  <si>
    <t>Ośrodek posiada certyfikat potwierdzający jakość usług</t>
  </si>
  <si>
    <t>Monitoring zapotrzebowania na usługi oparty na:</t>
  </si>
  <si>
    <t>2. pozostawaniu w bieżącym kontakcie z JST na poziomie gminy, miasta, powiatu,</t>
  </si>
  <si>
    <t>1. bezpośrednich rozmowach zarówno z klientami jak i społecznością lokalną,</t>
  </si>
  <si>
    <t>ISO</t>
  </si>
  <si>
    <t xml:space="preserve">SOOIPP </t>
  </si>
  <si>
    <t>Inny (jaki?): ….</t>
  </si>
  <si>
    <t>Ośrodek posiada w ofercie usługi tego typu.</t>
  </si>
  <si>
    <t>Ośrodek posiada potwierdzenie tego sposobu prowadzenia monitoringu.</t>
  </si>
  <si>
    <t>Ośrodek posiada certyfikat.</t>
  </si>
  <si>
    <t>ODPOWIEDŹ IOB</t>
  </si>
  <si>
    <t>waga</t>
  </si>
  <si>
    <t>do akredytacji</t>
  </si>
  <si>
    <t>DO WYBIELENIA TO CO PONIŻEJ</t>
  </si>
  <si>
    <t>Obszar oceny</t>
  </si>
  <si>
    <t>Opis</t>
  </si>
  <si>
    <t>Organizacja działalności IOB</t>
  </si>
  <si>
    <t>Zakres i sposób świadczenia usług prorozwojowych</t>
  </si>
  <si>
    <t>Czy wymagane przy akredytacji?</t>
  </si>
  <si>
    <t>Lokal biurowy (udostępniony/wynajęty lub własny), powierzchniowo odpowiadający liczbie zatrudnionych i planowanej skali działania.</t>
  </si>
  <si>
    <t>IOB posiada bazę danych</t>
  </si>
  <si>
    <t>Statystyki prowadzone przez ośrodek pozwalają na wskazanie, że:
Klienci z grupy 1 i 2 stanowią 50% - 70% klientów</t>
  </si>
  <si>
    <t>nic</t>
  </si>
  <si>
    <t>Doświadczenie instytucjonalne i zasoby kompetencyjne IOB</t>
  </si>
  <si>
    <t>Sprzedaż min. 10 usług (obejmuje również usługi częściowo dofinansowane ze środków budżetowych) w każdym z ostatnich 3 kolejnych lat (liczone wstecz od końca miesiąca poprzedzającego złożenie wniosku o akredytację).</t>
  </si>
  <si>
    <t>IOB potrafi udokumentować świadczenie prorozwojowych usług doradczych o specjalistycznym charakterze dla MMSP, itd.</t>
  </si>
  <si>
    <t>IOB dysponuje odpowiednią grupą pracowników lub ekspertów wspópracujących (np. na podstawie umowy o współpracy).</t>
  </si>
  <si>
    <t>Wielkość zasobów merytorycznych</t>
  </si>
  <si>
    <t xml:space="preserve">Własne zasoby kadrowe ośrodka </t>
  </si>
  <si>
    <t xml:space="preserve">Doświadczenie instytucjonalne ośrodka w świadczeniu usług doradczych </t>
  </si>
  <si>
    <t>Aktywność w zakresie współpracy z otoczeniem jest elementem rocznego raportu z działalności ośrodka.</t>
  </si>
  <si>
    <t>Dokumenty potwierdzające współpracę ze środowiskiem przedsiębiorczości i innowacji ostatnich 3 latach przynajmniej jedno wspólnie zrealizowane przedsięwzięcie.
Dokumentem potwierdzającym może być porozumienie ramowe, projektowa umowa konsorcjum lub partnerska, materiały informacyjne- promocyjne sygnowane logotypami więcej niż jednej instytucji.</t>
  </si>
  <si>
    <t>Dokument potwierdzający przynależność.</t>
  </si>
  <si>
    <t>Prowadzenie badań poziomu zaspokojenia potrzeby/rozwiązania problemu przedsiębiorcy oraz poziomu satysfakcji przedsiębiorcy dla świadczonych usług poprzez ankiety po ich realizacji oraz zbieranie wywiadu ustnego przez pracowników ośrodka.</t>
  </si>
  <si>
    <t xml:space="preserve">Prowadzenie odroczonych badań skuteczności świadczonych usług dla rozwoju przedsiębiorstwa. </t>
  </si>
  <si>
    <t>Posiadanie i wdrożenie procedury obsługi reklamacji z tytułu źle wykonanej usługi.</t>
  </si>
  <si>
    <t>IOB prowadzi analizę referencji itd.</t>
  </si>
  <si>
    <t>Ewaluacja prowadzona co najmniej od 2 lat</t>
  </si>
  <si>
    <t>Ewaluacja prowadzona od roku</t>
  </si>
  <si>
    <t>IOB wśród wszystkich usług doradczych świadczy minimum 60% usług prorozwojowych.</t>
  </si>
  <si>
    <t>Udokumentowana kilkuletnia aktywność w obszarze doradztwa i szkoleń.</t>
  </si>
  <si>
    <t>Wykresy</t>
  </si>
  <si>
    <t>Wykres 1.1</t>
  </si>
  <si>
    <t>WYKRESY</t>
  </si>
  <si>
    <t>Wykres 1.2</t>
  </si>
  <si>
    <t>Mechanizmy weryfikowania i monitorowania zapotrzebowanie na usługi</t>
  </si>
  <si>
    <t>Deklaracja IOB</t>
  </si>
  <si>
    <t>Wykres 1.3</t>
  </si>
  <si>
    <t>Wykres 1.4</t>
  </si>
  <si>
    <t>Zasoby infrastrukturalne IOB</t>
  </si>
  <si>
    <t>Wykres 2.1</t>
  </si>
  <si>
    <t>Dostęp do baz danych</t>
  </si>
  <si>
    <t>IOB dysponuje bazami danych (tradycyjnymi lub elektronicznymi) w postaci:
rejestru świadczonych usług</t>
  </si>
  <si>
    <t>Wykres 2.2</t>
  </si>
  <si>
    <t>Doświadczenie instytucjonalne</t>
  </si>
  <si>
    <t>Wykres 3</t>
  </si>
  <si>
    <t>Sieć kontaktów IOB</t>
  </si>
  <si>
    <t>Aktywność jest elementem rocznego raportu z działalności ośrodka.</t>
  </si>
  <si>
    <t>Wykres 4</t>
  </si>
  <si>
    <t>Efekty działania IOB</t>
  </si>
  <si>
    <t>Posiadanie referencji, potwierdzeń dot. jakości usług</t>
  </si>
  <si>
    <t>Prowadzenie badań poziomu zaspokojenia potrzeb</t>
  </si>
  <si>
    <t>Prowadzenie odroczonych badań skuteczności usług</t>
  </si>
  <si>
    <t>Posiadanie i wdrożenie procedury obsługi reklamacji</t>
  </si>
  <si>
    <t>Wykres 5</t>
  </si>
  <si>
    <t>Uzyskane przez IOB</t>
  </si>
  <si>
    <t>Max. do zdobycia</t>
  </si>
  <si>
    <t>Szacowanie punktów do akredytacji - suma:</t>
  </si>
  <si>
    <t>Obszar 1</t>
  </si>
  <si>
    <t>Obszar 2</t>
  </si>
  <si>
    <t>Obszar 3</t>
  </si>
  <si>
    <t>Obszar 4</t>
  </si>
  <si>
    <t>Obszar 5</t>
  </si>
  <si>
    <t>IOB dysponuje siecią powiązań</t>
  </si>
  <si>
    <t>Potwierdzenie</t>
  </si>
  <si>
    <t>IOB należy do:
klastra.</t>
  </si>
  <si>
    <t>IOB umieszcza w sprawozdaniach rocznych informacje dot. współpracy z innymi
podmiotami na rynku.</t>
  </si>
  <si>
    <t>Podmiot działający na rzecz rozwoju przedsiębiorczości i samozatrudnienia oraz poprawy konkurencyjności  mikro-małych i średnich przedsiębiorstw. Jego zadaniem jest szeroka promocja i inkubacja przedsiębiorczości. Prowadzi działalność doradczą i szkoleniową w zakresie podejmowania prowadzenia i rozwoju działalności gospodarczej oraz  transferu i komercjalizacji technologii.</t>
  </si>
  <si>
    <t>Statystyki prowadzone przez ośrodek pozwalają na wskazanie, że:
Klienci z grupy 1 i 2 stanowią mniej niż 50% klientów</t>
  </si>
  <si>
    <t>Statystyki prowadzone przez ośrodek pozwalają na wskazanie, że:
Klienci z grupy 1 i 2 stanowią więcej niż 70% klientów</t>
  </si>
  <si>
    <t>W dokumentach założycielskich lub organizacyjnych występują zapisy określające zadania i sposób organizacyjny</t>
  </si>
  <si>
    <t>W dokumentach organizacyjnych wystepują zapisy określające zasady funkcjonowania.</t>
  </si>
  <si>
    <t>Usługi doradcze w zakresie podejmowania i prowadzenia działalności gospodarczej obejmujące doradztwo prawne, organizacyjne, finansowe w wymiarze podstawowym i prorozwojowym dla mikro i małych przedsiębiorstw.</t>
  </si>
  <si>
    <t>Prowadzenie lokalnych akcji promocyjnych w środowisku przedsiębiorców.</t>
  </si>
  <si>
    <t>Usługi doradcze świadczone metodami tradycyjnymi (sesje doradcze dla klientów w siedzibie OSD) oraz przy wykorzystaniu mediów elektronicznych (telefonicznie, komunikator, e-mail).</t>
  </si>
  <si>
    <t>Usługi dostępne dla wszystkich zainteresowanych, realizowane w opcji bezpłatnej lub odpłatnej w zależności od możliwości i misji ośrodka.</t>
  </si>
  <si>
    <t>Schemat usługi doradczej obejmuje co najmniej wprowadzenie informacyjne co do zasad i warunków jej świadczenia, część merytoryczną i ewaluacyjną.</t>
  </si>
  <si>
    <t>3. pozyskaniu informacji o rynku od innych IOB działających na tym terenie/regionie.</t>
  </si>
  <si>
    <t xml:space="preserve">Zasoby infrastrukturalne IOB (budynki/lokale biurowe, laboratoryjne, magazynowe) własne/udostępnione/wynajęte wraz z wyposażeniem </t>
  </si>
  <si>
    <t>IOB dysponuje bazami danych (tradycyjnymi lub elektronicznymi) zawierającymi rejestr klientów</t>
  </si>
  <si>
    <t>IOB dysponuje bazami danych (tradycyjnymi lub elektronicznymi) zawierającymi rejestr
 konsultantów zewnętrznych</t>
  </si>
  <si>
    <t>IOB dysponuje bazami danych (tradycyjnymi lub elektronicznymi) zawierającymi rejestr partnerów merytorycznych</t>
  </si>
  <si>
    <t>IOB dysponuje bazami danych (tradycyjnymi lub elektronicznymi) zawierającymi rejestr instytucji współpracujących</t>
  </si>
  <si>
    <t>IOB posiada doświadczenie w promocji, organizacji i realizacji usług doradczych dla mikro i małych przedsiębiorstw, początkujących przedsiębiorców i  we wstępnej fazie rozwoju w oparciu o własny/zewnętrzny potencjał merytoryczny.</t>
  </si>
  <si>
    <t>IOB posiada doświadczenie i kompetencje w świadczeniu prorozwojowych usług doradczych szczególnie w ostatnich 3 latach potwierdzone statystykami IOB.</t>
  </si>
  <si>
    <t xml:space="preserve">Ośrodek dysponuje kilkunastoosobowym zespołem konsultantów stale z nim współpracujących posiadających zróżnicowane kwalifikacje pozwalające zabezpieczyć realizację usług. </t>
  </si>
  <si>
    <t>IOB dysponuje siecią regionalnych powiązań z ośrodkami IOB i innymi podmiotami (w tym m.in. przedsiębiorcami, jednostkami naukowymi, administracją publiczną;</t>
  </si>
  <si>
    <t>IOB współpracuje z:
regionalnymi organizacjami samorządu gospodarczego.</t>
  </si>
  <si>
    <t>IOB należy do:
krajowych organizacji zrzeszających IOB.</t>
  </si>
  <si>
    <t>Statystyki IOB pozwalają określić, że proporcja usług doradczych i rozwojowych w stosunku do usług szkoleniowych w aktywności ośrodka wynosi 60% (lub więcej) do 40%.</t>
  </si>
  <si>
    <t>Pozyskiwanie referencji, potwierdzeń co do jakości realizowanych usług od klientów bądź instytucji finansujących usługi.</t>
  </si>
  <si>
    <t>IOB prowadzi odroczone badania skuteczności wykonanych usług.</t>
  </si>
  <si>
    <t>Podstawową grupą odbiorców usług są początkujący przedsiębiorcy. Na obszarach poza dużymi aglomeracjami odbiorcami ich usług są również firmy rozwijające się.</t>
  </si>
  <si>
    <t>METRYCZKA</t>
  </si>
  <si>
    <t>a) Ośrodek Szkoleniowo - Doradczy</t>
  </si>
  <si>
    <t>b) Inkubator Przedsiębiorczości</t>
  </si>
  <si>
    <t>d) Akademicki Inkubator Przedsiębiorczości</t>
  </si>
  <si>
    <t>OSD</t>
  </si>
  <si>
    <t>c) Park Przemysłowy</t>
  </si>
  <si>
    <t>IP</t>
  </si>
  <si>
    <t>Podmiot dysponujący odpowiednią do potrzeb klientów nieruchomością, prowadzący podstawowy/kompleksowy program inkubacji/wsparcia przedsiębiorczości (od momentu powstania pomysłu na utworzenie przedsiębiorstwa aż do momentu uzyskania stabilności rynkowej).
Celem działania IP jest tworzenie korzystnych warunków do powstawania i rozwoju firm w bliskiej współpracy z innymi IOB oraz JST. IP dostarcza klientom (lokatorom) powierzchnię do prowadzenia działalności gospodarczej wraz z pakietem podstawowych usług wspomagających  rozwój przedsiębiorstwa.</t>
  </si>
  <si>
    <t>Podstawową grupą odbiorców usług są: mikro przedsiębiorcy, w tym na początkowym etapie rozwoju (start-up).</t>
  </si>
  <si>
    <t>Usługi podstawowe:
- wynajmowanie nowoczesnej infrastruktury lokalowo-technicznej (powierzchni biurowej/produkcyjnej/usługowej)</t>
  </si>
  <si>
    <t>Usługi podstawowe:
- usługi informacyjne i doradcze,
- usługi księgowo-finansowe,
- prowadzenie lokalnych akcji promocyjnych oraz działań o charakterze networkingowym</t>
  </si>
  <si>
    <t>Usługi dodatkowe:
- specjalistyczne usługi w zakresie pozyskiwania i obsługi dotacji UE,
- usługi szkoleniowe w zakresie prowadzenia działalności gospodarczej,</t>
  </si>
  <si>
    <t>Usługi dodatkowe:
- usługi mentoringu oraz coachingu świadczone przez doświadczonych przedsiębiorców oraz ekspertów branżowych współpracujących z IP,
- „wirtualne biuro”,</t>
  </si>
  <si>
    <t>Usługi dodatkowe:  
- usługi informatyczne,
- usługi telekomunikacyjne, w tym  organizacji wideokonferencji</t>
  </si>
  <si>
    <t>Uzyskanie statusu lokatora/rezydenta jest związane ze spełnieniem warunków określonych w regulaminie przyjmowania do IP.</t>
  </si>
  <si>
    <t xml:space="preserve">IP zapewnia swobodny dostęp przedsiębiorców do pomieszczeń inkubatora w trybie 24/7 przy pełnym zapewnieniu ochrony mienia. </t>
  </si>
  <si>
    <t>Dysponowanie co najmniej na okres wieloletni nieruchomością (udostępnioną/wynajętą lub własną), powierzchniowo odpowiadającą planowanej liczbie lokatorów oraz skali działania.</t>
  </si>
  <si>
    <t>Infrastruktura IP zawiera powierzchnię parkingową</t>
  </si>
  <si>
    <t>IOB dysponuje systemem finansowo-księgowym  oferowanym lokatorom np. w formule cloud computing.</t>
  </si>
  <si>
    <t>IOB w ramach własnej działalności korzysta z ogólnodostępnych baz danych np. związanych z dostępem do aktów  prawnych/normatywnych, informacji technologicznych.</t>
  </si>
  <si>
    <t>NIE DOTYCZY</t>
  </si>
  <si>
    <t>Infrastruktura IP zawiera powierzchnię "seminaryjno/konferencyją" na wynajem (sale do spotkań biznesowych, sala szkoleniowa) oraz pomieszczenia administracyjno-socjalne, w tym m.in. recepcja, strefy relaksu</t>
  </si>
  <si>
    <t>Infrastruktura IP zawiera powierzchnię biurową na wynajem (np. samodzielne lokale biurowe, przestrzenie do pracy wspólnej „coworking”/boxy)
Dostępny dla osób z niepełnosprawnością fizyczną.</t>
  </si>
  <si>
    <t>Ośrodek ma odpowiednio wyposażone stanowiska pracy oraz jest przyjazny dla osób z niepełnosprawnością fizyczną.</t>
  </si>
  <si>
    <t>IOB dysponuje bazami danych (tradycyjnymi lub elektronicznymi) instytucji współpracujących w postaci:
rejestru konsultantów zewnętrznych, partnerów merytorycznych oraz innych</t>
  </si>
  <si>
    <t>IOB dysponuje bazami danych (tradycyjnymi lub elektronicznymi) zawierającymi rejestr świadczonych usług</t>
  </si>
  <si>
    <t xml:space="preserve">Ośrodek dysponuje podstawową kadrą menedżerską (1-2 osoby) posiadającą udokumentowane kwalifikacje związane z zarządzaniem IOB oraz kilkuosobowym personelem administracyjno-merytorycznym z co najmniej kilkuletnim doświadczeniem w pracy z przedsiębiorcami z grupy docelowej.  </t>
  </si>
  <si>
    <t>Udokumentowana kilkuletnia aktywność w obszarze inkubacji przedsięwzięć biznesowych na wczesnym etapie rozwoju.</t>
  </si>
  <si>
    <t>PP</t>
  </si>
  <si>
    <t>Wyodrębniona organizacyjnie jednostka, której cele związane są z rozwojem gospodarczym i wsparciem przedsiębiorczości, w tym: tworzeniem miejsc pracy, rozwojem i wzrostem produkcji, funkcjonująca na wyodrębnionym geodezyjnie obszarze. 
Opiera swoją działalność na nieruchomościach (działkach, budynkach i budowlach – w rozumieniu infrastruktury), które udostępniane są na zasadach umownych przedsiębiorstwom, a także i innym podmiotom prowadzącym działalność gospodarczą zgodną z celami parku, a stanowiącą uzupełnienie jego działalności. Posiada koncepcję zagospodarowania terenu i rozwoju obejmującą aktywność gospodarczą.</t>
  </si>
  <si>
    <t>Podstawową grupą odbiorców usług są średnie i duże przedsiębiorstwa. Podmiot realizujący program wsparcia rozwoju swoich lokatorów, umożliwiający przyspieszenie ich rozwoju. Zapewnia podmiotom ulokowanym na zarządzanym przez siebie terenie dodatkowe usługi przyczyniające się do osiągnięcia celów parku.</t>
  </si>
  <si>
    <t>Działalność operacyjna oparta na ogólnych zasadach funkcjonowania biura z wyznaczonymi godzinami pracy, spełniająca wszystkie podstawowe zasady funkcjonowania uregulowane przepisami prawa ( kadrowe, finansowe, BHP i P.Poż. oraz inne specyficzne ze względu na zakres działania lub lokalizację).</t>
  </si>
  <si>
    <t>Udostępnienie terenów gotowych do rozpoczynania procesu inwestycyjnego:
1) nowych przeznaczonych do prowadzenia działalności gospodarczej tzw. „green field”, gdzie przez ośrodek została wykonana kompletna infrastruktura techniczna.</t>
  </si>
  <si>
    <t>Udostępnienie terenów gotowych do rozpoczynania procesu inwestycyjnego:
2) pierwotnie zagospodarowanych tzw. „brown field”, na których znajduje się infrastruktura techniczna pozostała po restrukturyzowanych lub likwidowanych przedsiębiorstwach (są to głównie uzbrojone tereny wraz z budynkami) i jest on adaptowany do potrzeb nowych przedsiębiorstw.</t>
  </si>
  <si>
    <t>Udostępnienie terenów gotowych do rozpoczynania procesu inwestycyjnego:
3) Obiektów wyposażonych w odpowiednią infrastrukturę i urządzenia techniczne do prowadzenie działalności gospodarczej.</t>
  </si>
  <si>
    <t>Zapewnieie obsługi w zakresie urządzeń technicznych stanowiących podstawowe wyposażenie oraz udostępnienie korzystania z dodatkowych usług w tym zapewnienie usług informacyjnych i doradczych</t>
  </si>
  <si>
    <t>Zapewnienie usług networkingowych w tym pomoc w nawiązywaniu kontaktów z instytucjami naukowymi i innymi ośrodkami innowacji i przedsiębiorczości</t>
  </si>
  <si>
    <t xml:space="preserve">Podmioty przyjmowane są do parku zgodnie z przyjętymi przez organ zarządzający procedurami. </t>
  </si>
  <si>
    <t>1. bezpośrednich rozmowach zarówno z klientami (w tym cykliczne spotkania z dotychczasowymi lokatorami Inkubatora) jak i społecznością lokalną,</t>
  </si>
  <si>
    <t>1. bezpośrednich rozmowach zarówno z klientami (w tym cykliczne spotkania z dotychczasowymi lokatorami) jak i społecznością lokalną,</t>
  </si>
  <si>
    <t>Dysponuje terenami inwestycyjnymi z przeznaczeniem na sprzedaż lub dzierżawę wieczystą</t>
  </si>
  <si>
    <t xml:space="preserve">Dysponuje pod wynajem halami produkcyjnymi, biurami, laboratoria itd., </t>
  </si>
  <si>
    <t>Posiadana infrasturktura jest odpowiednio przygotowana (uzbrojenie, podłączenie do sieci, odpowiednie do przeznaczenia wyposażenie)</t>
  </si>
  <si>
    <t>Infrastruktura PP zawiera powierzchnię parkingową</t>
  </si>
  <si>
    <t>Infrastruktura PP jest przystosowana do pracy osób z niepełnosprawnością fizyczną.</t>
  </si>
  <si>
    <t>Ośrodek dysponuje zespołem ekspertów w zakresie określonych profili branżowych w ramach współpracy z jednostki badawczymi uregulowanych odpowiednimi umowami.</t>
  </si>
  <si>
    <t>IOB posiada kilkuletnie doświadczenie w promocji, organizacji i realizacji podstawowych/prorozwojowych usług informacyjno-doradczych dla początkujących mikro przedsiębiorstw w oparciu o własny potencjał merytoryczny.</t>
  </si>
  <si>
    <t>IOB posiada kilkuletnie doświadczenie w organizacji i realizacji wsparcia w zakresie:
- przygotowania i prowadzenia procesu inwestycyjnego,
- poszukiwania wyspecjalizowanej kadry (m.in. pomoc we współpracy z uczelniami w zakresie przygotowania merytorycznego kadry pracowniczej)
- specjalistycznego  doradztwa dot. procesu technologicznego, produkcyjnego
- zapewnia lokatorom dostęp do specjalistycznych usług doradczych poprzez personel własny lub stałą współpracę z ekspertami zewnętrznymi. Dysponuje personelem zdolnym do rozpoznania potrzeb lokatorów w odniesieniu do specjalistycznych usług prorozwojowych.</t>
  </si>
  <si>
    <t>Udokumentowana co najmniej kilkuletnia aktywność w obszarze realizacji programów PP;</t>
  </si>
  <si>
    <t xml:space="preserve">Posiadanie referencji, wyników badań satysfakcji klientów, potwierdzających jakość usług. </t>
  </si>
  <si>
    <t>Prowadzenie badania zadowolenia i efektów świadczonych usług co do poziomu ogólnego zadowolenia klientów z obsługi.</t>
  </si>
  <si>
    <t>AIP</t>
  </si>
  <si>
    <t>Podmiot działający na rzecz rozwoju przedsiębiorczości akademickiej i samozatrudnienia absolwentów i doktorantów oraz poprawy konkurencyjności innowacyjnych małych i średnich przedsiębiorstw. Jego zadaniem jest inkubacja przedsiębiorstw wdrażających innowacyjne rozwiązania oraz promocja przedsiębiorczości akademickiej. Prowadzi działalność doradczą i szkoleniową w zakresie podejmowania i prowadzenia i rozwoju działalności gospodarczej przez środowisko akademickie.</t>
  </si>
  <si>
    <t>Podstawową grupą odbiorców usług są początkujący przedsiębiorcy ze środowiska akademickiego</t>
  </si>
  <si>
    <t xml:space="preserve">Podmiot posiadający osobowość prawną lub wyodrębniony organizacyjnie w ramach struktury uczelni, działający w oparciu o statut/inny równoważny dokument rejestracyjny oraz regulamin wewnętrzny określający jego zadania i sposób organizacji i nadzoru. </t>
  </si>
  <si>
    <t xml:space="preserve">Usługi informacyjne związane z podejmowaniem i prowadzeniem działalności gospodarczej, źródłami jej finansowania, możliwościami uzyskania dodatkowego wsparcia w innych IOB jak i placówkach administracyjnych i naukowych oraz podmiotach komercyjnych na poziomie regionu. </t>
  </si>
  <si>
    <t>Usługi doradcze w zakresie podejmowania i prowadzenia działalności gospodarczej obejmujące doradztwo prawne, organizacyjne, finansowe w wymiarze podstawowym i prorozwojowym dla MSP</t>
  </si>
  <si>
    <t xml:space="preserve">Usługi szkoleniowe w zakresie podejmowania i prowadzenia działalności gospodarczej obejmujące aspekty prawne, organizacyjne, finansowe związane z sektorem MSP, </t>
  </si>
  <si>
    <t xml:space="preserve">Prowadzenie lokalnych akcji promocyjnych w środowisku inwestorów kapitałowych. </t>
  </si>
  <si>
    <t>AIP zapewnia początkującym przedsiębiorcom ze środowiska akademickiego powierzchnię, na której mogą rozwijać swoje przedsięwzięcie jako firma start-upowa. Powierzchnia jest udostępniana na zasadzie czasowego wynajmu, a jej wielkość uwzględnia potrzeby początkującej firmy.</t>
  </si>
  <si>
    <t xml:space="preserve">AIP dysponuje dostępem do pomieszczeń, w których mogą być prowadzone spotkania przedsiębiorców z klientami oraz do sali konferencyjno-szkoleniowej. </t>
  </si>
  <si>
    <t>Dla lokatorów dostępna jest powierzchnia wspólna, w której przedsiębiorcy z AIP mogą prowadzić nieformalne dyskusje i dzielić się doświadczeniami.</t>
  </si>
  <si>
    <t>Lokal biurowy AIP jest wyposażony w stanowiska pracy oprzyrządowane sprzętem komputerowym i sprzętem elektronicznym uzupełniającym (skaner, kserokopiarka, środki łączności itp.)</t>
  </si>
  <si>
    <t>AIP jest właścicielem obiektu, w którym działa inkubator lub posiada wieloletnie prawo jego użytkowania lub korzysta z użyczonych pomieszczeń, powierzchniowo odpowiadających liczbie zatrudnionych i planowanej skali działania. Obiekt jest dostępny dla osób z niepełnosprawnością fizyczną.</t>
  </si>
  <si>
    <t>Ośrodek dysponuje zespołem współpracujących konsultantów posiadających kwalifikacje umożliwiające realizację usług  dla przedsiębiorców AIP</t>
  </si>
  <si>
    <t>IOB posiada kilkuletnie doświadczenie w ocenie potencjału rynkowego rozwiązań aplikujących do AIP oraz w w promocji, organizacji i realizacji podstawowych/ prorozwojowych usług doradczych w oparciu o własny/zewnętrzny potencjał merytoryczny dla klientów AIP wdrażających wyniki prac B+R.</t>
  </si>
  <si>
    <t>AIP działa w ramach regionalnych powiązań z ośrodkami IOB i innymi podmiotami (w tym m.in. przedsiębiorcami, jednostkami naukowymi, administracją publiczną).</t>
  </si>
  <si>
    <t>Posiadanie referencji, potwierdzeń co do jakości realizowanych usług od klientów bądź instytucji finansujących usługi.</t>
  </si>
  <si>
    <t>Prowadzenie odroczonych badań skuteczności świadczonych usług dla klientów.</t>
  </si>
  <si>
    <t xml:space="preserve">Posiadanie i wdrożenie procedury obsługi reklamacji z tytułu źle wykonanej usługi. </t>
  </si>
  <si>
    <t xml:space="preserve">Udokumentowana co najmniej kilkuletnia aktywność w obszarze świadczonych usług. </t>
  </si>
  <si>
    <t>Prowadzenie badań poziomu zaspokojenia potrzeby/rozwiązania problemu klienta oraz poziomu satysfakcji klienta ze świadczonych usług</t>
  </si>
  <si>
    <t xml:space="preserve">Prowadzenie badań poziomu zaspokojenia potrzeby/rozwiązania problemu przedsiębiorcy oraz poziomu satysfakcji przedsiębiorcy dla świadczonych usług </t>
  </si>
  <si>
    <t>CI</t>
  </si>
  <si>
    <t>Podmiot działający na rzecz efektywnego wspierania procesu wdrażania innowacji produktowych, technologicznych, organizacyjnych i marketingowych w działalności przedsiębiorców oraz upowszechniania i wspierania proinnowacyjnych postaw wśród przedsiębiorców. Jego celem jest wspieranie innowacyjnych przedsiębiorców we wdrażaniu innowacji B2B. Jego zadaniem jest świadczenie prorozwojowych specjalistycznych usług doradczych, w szczególności usług o charakterze proinnowacyjnym. CI prowadzi działalność promocyjną w zakresie proinnowacyjnych rozwiązań technologicznych, organizacyjnych i marketingowych w przedsiębiorstwach, ze szczególnym uwzględnieniem MMŚP.</t>
  </si>
  <si>
    <t>Podstawową grupą odbiorców usług są przedsiębiorcy z sektora MSP</t>
  </si>
  <si>
    <t>Działalność operacyjna oparta na ogólnych zasadach funkcjonowania biura z wyznaczonymi godzinami pracy, spełniająca wszystkie podstawowe zasady funkcjonowania uregulowane przepisami prawa ( kadrowe, finansowe, BHP i P.Poż. oraz inne specyficzne ze względu na zakres działania lub lokalizację)</t>
  </si>
  <si>
    <t>Usługi wspierające efektywne wdrażanie innowacji, w tym finansowe, marketingowe, prawne i organizacyjne.</t>
  </si>
  <si>
    <t>Kojarzenie przedsiębiorców z jednostkami naukowymi i badawczymi oraz pracownikami naukowymi.</t>
  </si>
  <si>
    <t>Wsparcie przedsiębiorców w pozyskiwaniu środków finansowych oraz partnerów do realizacji projektów wdrażania innowacji.</t>
  </si>
  <si>
    <t>Konstrukcja usługi doradczej obejmuje co najmniej wprowadzenie informacyjne co do zasad i warunków jej świadczenia, część merytoryczną i ewaluacyjną. W zakresie realizacji usług prorozwojowych i proinnowacyjnych CI przestrzega własnego regulaminu ochrony IP.</t>
  </si>
  <si>
    <t>Usługi dostępne dla wszystkich zainteresowanych, świadczone są metodami tradycyjnymi (sesje doradcze dla klientów w siedzibie CI) oraz przy wykorzystaniu mediów elektronicznych (telefonicznie, skype, mail).</t>
  </si>
  <si>
    <t>Dostępny dla osób z niepełnosprawnością fizyczną.</t>
  </si>
  <si>
    <t xml:space="preserve">IOB posiada kilkuletnie doświadczenie w promocji, organizacji i realizacji usług doradczych dla MSP w oparciu o własny/zewnętrzny potencjał merytoryczny. </t>
  </si>
  <si>
    <t>Ośrodek dysponuje zespołem współpracujących konsultantów posiadających kwalifikacje umożliwiające realizację usług  dla przedsiębiorców CI</t>
  </si>
  <si>
    <t xml:space="preserve">Udokumentowana kilkuletnia aktywność w obszarze doradztwa. </t>
  </si>
  <si>
    <t xml:space="preserve">Posiadanie referencji, potwierdzeń co do jakości realizowanych usług od klientów bądź instytucji finansujących usługi. </t>
  </si>
  <si>
    <t>Prowadzenie badań poziomu zaspokojenia potrzeby/rozwiązania problemu przedsiębiorcy oraz poziomu jego satysfakcji dla świadczonych usług.</t>
  </si>
  <si>
    <t>Prowadzenie odroczonych badań skuteczności świadczonych usług dla rozwoju przedsiębiorstwa</t>
  </si>
  <si>
    <t>Posiadanie i wdrożenie procedury obsługi reklamacji z tytułu źle wykonanej usługi</t>
  </si>
  <si>
    <t>CTT</t>
  </si>
  <si>
    <t>Centrum transferu technologii (CTT) to jednostka powoływana przez uczelnię lub instytut Polskiej Akademii Nauk w celu sprzedaży lub nieodpłatnego przekazywania do gospodarki wyników badań i prac rozwojowych prowadzonych wewnątrz jednostki naukowej lub inne podmioty posiadające stałe umowy z uczelniami lub instytutami PAN na ich obsługę w zakresie transferu technologii i komercjalizacji wiedzy.</t>
  </si>
  <si>
    <t>Podstawową grupą odbiorców usług CTT są studenci, doktoranci i młodzi pracownicy naukowi</t>
  </si>
  <si>
    <t>Działalność prowadzona w formie biura z wyznaczonymi godzinami pracy spełniająca wszystkie podstawowe zasady funkcjonowania podmiotu nadzorującego dot. spraw osobowych, księgowości, przepisów, BHP i P.Poż. oraz innych specyficznych przepisów wynikających ze względu na podejmowane działania lub lokalizację).</t>
  </si>
  <si>
    <t>Oferowanie przedstawicielom biznesu dostępu do baz danych i informacji o wynikach badań naukowych,</t>
  </si>
  <si>
    <t>Usługi informacyjne dot. podejmowania działalności gospodarczej oraz dot. możliwości tworzenia partnerstw naukowo-przemysłowych</t>
  </si>
  <si>
    <t>Usługi doradcze w zakresie podejmowania działalności gospodarczej</t>
  </si>
  <si>
    <t xml:space="preserve">Usługi szkoleniowe w zakresie podejmowania i prowadzenia działalności gospodarczej </t>
  </si>
  <si>
    <t>Usługi brokeringu technologicznego oraz prowadzenie akcji promocyjnych wyników prac B+R</t>
  </si>
  <si>
    <t>Usługi dostępne dla wszystkich zainteresowanych, świadczone są metodami tradycyjnymi (sesje doradcze dla klientów w siedzibie CTT) oraz przy wykorzystaniu mediów elektronicznych (telefonicznie, skype, mail).</t>
  </si>
  <si>
    <t>Konstrukcja usługi doradczej obejmuje co najmniej wprowadzenie informacyjne co do zasad i warunków jej świadczenia, część merytoryczną i ewaluacyjną. W zakresie realizacji usług prorozwojowych i proinnowacyjnych CTT przestrzega własnego regulaminu ochrony IP.</t>
  </si>
  <si>
    <t>Wyposażony w stanowiska pracy oprzyrządowane sprzętem komputerowym, łączności i elektronicznym uzupełniającym (skaner, kserokopiarka, itp.)</t>
  </si>
  <si>
    <t>Ośrodek dysponuje kadrą posiadającą kwalifikacje doradcze i co najmniej kilkuletnie doświadczenie w zakresie prowadzenia transferu i komercjalizacji technologii wywodzących się ze środowiska akademickiego.</t>
  </si>
  <si>
    <t>Ośrodek dysponuje zespołem współpracujących konsultantów/ekspertów zewnętrznych zapewniających realizację usług.</t>
  </si>
  <si>
    <t>IOB posiada kilkuletnie doświadczenie w promocji, organizacji i realizacji usług dla członków środowiska akademickiego zamierzających uruchomić działalność gospodarczą opartą na wdrożeniu wyników prac B+R (typu spin-off/spin-out).
Posiadaja doświadczenie w ocenie wartości IP jako przedmiotu transakcji lub aportu do spółki.</t>
  </si>
  <si>
    <t>CI działa w ramach regionalnych powiązań z ośrodkami IOB i innymi podmiotami (w tym m.in. przedsiębiorcami, jednostkami naukowymi, administracją publiczną).</t>
  </si>
  <si>
    <t>CTT działa w ramach regionalnych powiązań z ośrodkami IOB i innymi podmiotami (w tym m.in. przedsiębiorcami, jednostkami naukowymi, administracją publiczną).</t>
  </si>
  <si>
    <t xml:space="preserve">Posiadanie referencji, potwierdzeń co do jakości realizowanych usług od klientów bądź instytucji finansujących usługi </t>
  </si>
  <si>
    <t xml:space="preserve">Wdrożenie procedury obsługi reklamacji z tytułu źle wykonanej usługi. </t>
  </si>
  <si>
    <t>IT</t>
  </si>
  <si>
    <t xml:space="preserve">Podmiot dysponujący nieruchomością o charakterze biurowo/usługowo/produkcyjnym, realizujący program wsparcia początkujących przedsiębiorców w tworzeniu nowych firm technologicznych od pomysłu do stabilności rynkowej tzw. program inkubacji.
Celem działania IT jest:
- wsparcie młodego przedsiębiorcy technologicznego w ustaleniu celów biznesowych dla jego przedsiębiorstwa oraz określeniu zakresu zasobów i usług, które przyczynią się do rozwoju
- tworzenie klimatu sprzyjającego prowadzeniu działalności gospodarczej i realizacji przedsięwzięć innowacyjnych oraz wspieranie działalności sieciującej. </t>
  </si>
  <si>
    <t>Podstawową grupą odbiorców usług IT są młode firmy technologiczne, opierające swój model biznesowy na wdrożeniu lub rozwoju nowej technologii , wprowadzając w sposób ciągły nowe produkty lub technologie, przy wykorzystaniu różnych źródeł innowacji.</t>
  </si>
  <si>
    <t>Usługi administracyjne</t>
  </si>
  <si>
    <t>Zasady przyjęcia do Inkubatora oraz udziału w programie inkubacji są określane w stosownych regulaminach.</t>
  </si>
  <si>
    <t>Czas korzystania z oferty inkubatora i udziału w programie inkubacji jest ograniczony w czasie co do zasady do 3-5 lat, w przypadku firm z branż farmaceutycznej i biotechnologicznej do 10 lat. W zakresie realizacji usług prorozwojowych i proinnowacyjnych IT przestrzega przepisów dotyczących ochrony IP. IT zapewnia swobodny dostęp przedsiębiorców do pomieszczeń inkubatora w trybie 24/7 przy pełnym zapewnieniu ochrony mienia.</t>
  </si>
  <si>
    <t>3. pozostawaniu w bieżącym kontakcie z uczelniami, pozyskaniu informacji o rynku od innych IOB działających na tym terenie/regionie.</t>
  </si>
  <si>
    <t>2. udokumentowanym badaniu potrzeb firm inkubowanych</t>
  </si>
  <si>
    <t>EBN lub iNBIA</t>
  </si>
  <si>
    <t>Dysponuje nieruchomościami powierzchniowo oraz wyposażeniem odpowiadającymi planowanej liczbie lokatorów oraz skali działania, które wykorzystuje do świadczenia usług klientom.</t>
  </si>
  <si>
    <t>Dysponuje powierzchnią biurową na wynajem (np. samodzielne lokale biurowe, przestrzenie do pracy wspólnej „co-working”/boksy),</t>
  </si>
  <si>
    <t>Dysponuje dodatkową powierzchnią dla klientów:
- sale do spotkań biznesowych, sal szkoleniowych,
- pomieszczenia administracyjno-socjalne, w tym m.in.  recepcja/strefy relaksu),
- w zależności od specyfiki, IT może oferować dostęp do prototypowni, powierzchnie laboratoryjne, magazynowe</t>
  </si>
  <si>
    <t>Dostępna jest powierzchnia parkingowa</t>
  </si>
  <si>
    <t>Obiekt jest dostępny dla osób z niepełnosprawnością fizyczną</t>
  </si>
  <si>
    <t>Usługi doradcze na etapie akceleracji</t>
  </si>
  <si>
    <t>Usługi doradcze na etapie preinkubacji</t>
  </si>
  <si>
    <t>Usługi doradcze na etapie inkubacji</t>
  </si>
  <si>
    <t>IOB posiada kilkuletnie doświadczenie w  promocji, organizacji i realizacji poniższych etapów programu inkubacji firm technologicznych:
- preinkubacji (wsparcie na etapie dopracowywania pomysłu biznesowego),
- inkubacji (wsparcie na etapie rozruchu firmy), 
- akceleracji (wsparcie w procesie urynkowienia).</t>
  </si>
  <si>
    <t>Dysponuje zespołem o ugruntowanych kompetencjach w organizacji i realizacji wysoko wyspecjalizowanych usług prorozwojowych, w tym proinnowacyjnych.</t>
  </si>
  <si>
    <t>Ośrodek dysponuje kadrą posiadającą udokumentowane kwalifikacje doradcze i co najmniej kilkuletnie doświadczenie w realizacji programów inkubacji na rzecz młodych firm technologicznych. Kadra IT jest przygotowana do rozpoznania potrzeb lokatorów w odniesieniu do specjalistycznych usług prorozwojowych w oparciu o własny potencjał merytoryczny.</t>
  </si>
  <si>
    <t>Udokumentowana kilkuletnia aktywność w obszarze realizacji programów inkubacji, rezultatem prowadzonych działań powinno być tworzenie efektywnych przedsiębiorstw technologicznych, które po zakończeniu udziału w programie w określonym czasie, będą zdolne samodzielnie przetrwać na rynku.</t>
  </si>
  <si>
    <t>Posiadanie referencji, potwierdzeń, wyników badań satysfakcji klientów, dotyczących jakości realizowanych usług od klientów bądź instytucji finansujących usługi</t>
  </si>
  <si>
    <t>Prowadzenie odroczonych badań skuteczności świadczonych usług dla rozwoju przedsiębiorstwa.</t>
  </si>
  <si>
    <t>PNT</t>
  </si>
  <si>
    <t xml:space="preserve">Wyodrębniona organizacyjnie jednostka ukierunkowana na rozwój działalności przedsiębiorców wykorzystujących nowoczesne technologie, w szczególności małych i średnich przedsiębiorców, w oparciu o korzystanie z wyodrębnionych nieruchomości i infrastruktury technicznej na zasadach umownych. Posiadająca koncepcję rozwoju obejmującą działalność naukowo-badawczą/ produkcyjną/usługową związaną z kreacją nowej wiedzy i technologii. </t>
  </si>
  <si>
    <t>Podstawową grupą odbiorców usług są firmy technologiczne na różnych poziomach rozwoju, ukierunkowane na wdrażanie innowacyjnych rozwiązań.</t>
  </si>
  <si>
    <t>Usługi dodatkowe:
- tworzenie klimatu sprzyjającego prowadzeniu działalności gospodarczej i realizacji przedsięwzięć gospodarczych, 
- networking wśró lokatorów,
- pomoc w nawiązywaniu kontaktów zewnętrznych</t>
  </si>
  <si>
    <t>Usługi doradcze i szkoleniowe:
- usługi prorozwojowe, w tym proinnowacyjne;
- usługi badawczo-rozwojowe;</t>
  </si>
  <si>
    <t>Usługi wspierające biznes</t>
  </si>
  <si>
    <t>Usługi infrastrukturalne w tym:
dostosowana do potrzeb powierzchnię do prowadzenia działalności gospodarczej, zwłaszcza badawczo-rozwojowej, 
dostęp do infrastruktury laboratoryjnej  i badawczej w Parku lub w placówkach naukowych z nim współpracujących;
zabezpieczenie obsługi w zakresie utrzymania mediów</t>
  </si>
  <si>
    <t xml:space="preserve">Zasady korzystania z usług PNT są opisane w regulaminie ustalającym kryteria przyjmowania do Parku, zasady pobierania opłat i korzystania z usług dodatkowych poza najmem powierzchni użytkowych. </t>
  </si>
  <si>
    <t>W zakresie realizacji usług prorozwojowych i proinnowacyjnych Park przestrzega przepisów dotyczących ochrony IP. Powierzchnie użytkowe dostępne są dla lokatorów/rezydentów 24/7 z jednoczesnym zabezpieczeniem przy pełnym zapewnieniu ochrony mienia lokatorów i Parku. PNT posiada sformalizowane procedury udostępniania infrastruktury.</t>
  </si>
  <si>
    <t>2. udokumentowanym badaniu potrzeb prowadzonych zgodnie ze standardami Parku</t>
  </si>
  <si>
    <t>3. posiadaniu informacji co do możliwości wsparcia przez uczelnie wyższe w zakresie prowadzenia badań/usług badawczych w określonych obszarach zgodnych z profilami branżowymi lokatorów oraz wiedza nt. innych IOB prowadzących działalność w obszarach uzupełniających ofertę ośrodka</t>
  </si>
  <si>
    <t>SOOIPP lub IASP</t>
  </si>
  <si>
    <t>Nieruchomość o charakterze biurowo/usługowo/produkcyjnym, powierzchniowo odpowiadająca planowanej liczbie lokatorów oraz skali działania</t>
  </si>
  <si>
    <t>Wyposażone w aparaturę laboratoria</t>
  </si>
  <si>
    <t>Inne zaplecze specjalistyczne (np. prototypownie, montażownie itp.)</t>
  </si>
  <si>
    <t>Zabezpieczone miejsca parkingowe dla lokatorów PNT</t>
  </si>
  <si>
    <t>Infrastruktura parku jest dostępna dla osób z niepełnosprawnością fizyczną</t>
  </si>
  <si>
    <t xml:space="preserve">Ośrodek dysponuje szerokim spektrum ekspertów w zakresie określonych profili branżowych w ramach współpracy z jednostki badawczymi uregulowanych odpowiednimi umowami </t>
  </si>
  <si>
    <t xml:space="preserve"> Zespół ośrodka ma kompetencje i doświadczenie w świadczeniu specjalistycznego doradztwa dot. procesów technologicznych, produkcyjnych i organizacyjnych, organizowaniu pomocy firmom w nawiązywaniu efektywnej współpracy z uczelniami w zakresie opracowywania nowych technologicznych rozwiązań.
Kadra Parku posiada udokumentowane kwalifikacje i doświadczenie zawodowe w zakresie prowadzonych usług. Park dysponuje personelem zdolnym do rozpoznania potrzeb lokatorów w odniesieniu do specjalistycznych usług prorozwojowych. </t>
  </si>
  <si>
    <t>IT działa w ramach regionalnych powiązań z ośrodkami IOB i innymi podmiotami (w tym m.in. przedsiębiorcami, jednostkami naukowymi, administracją publiczną).</t>
  </si>
  <si>
    <t>PNT działa w ramach regionalnych powiązań z ośrodkami IOB i innymi podmiotami (w tym m.in. przedsiębiorcami, jednostkami naukowymi, administracją publiczną).</t>
  </si>
  <si>
    <t>Prowadzenie badania zadowolenia i efektów świadczonych usług poprzez ankiety po ich realizacji, zbieranie wywiadu ustnego przez pracowników ośrodka co do poziomu ogólnego zadowolenia klientów z obsługi.</t>
  </si>
  <si>
    <t>Kilkuletnia aktywność w obszarze realizacji usług prorozwojowych, w tym proinnowacyjnych, w zakresie rozwoju, transferu technologii oraz przekształcania wyników badań naukowych i prac rozwojowych w innowacje technologiczne.</t>
  </si>
  <si>
    <t>FP</t>
  </si>
  <si>
    <t>FPK</t>
  </si>
  <si>
    <t>Podmiot działający na rzecz rozwoju przedsiębiorczości i samozatrudnienia oraz poprawy konkurencyjności małych i średnich przedsiębiorstw. Jego zadaniem jest udzielanie wsparcia finansowego nowo powstającym lub rozwijającym się podmiotom gospodarczym. 
Prowadzi działalność pożyczkową zgodnie z zasadami przyjętego przez organ zarządzający regulaminu i umowami zasilającymi kapitał pożyczkowy.</t>
  </si>
  <si>
    <t xml:space="preserve">Podstawową grupą odbiorców usług są osoby podejmujące działalność gospodarczą i podmioty z sektora MSP w fazie rozwoju. </t>
  </si>
  <si>
    <t xml:space="preserve">Usługi finansowe polegające na udzielaniu pożyczek osobom podejmującym działalność gospodarczą i  podmiotom gospodarczym </t>
  </si>
  <si>
    <t>Usługi informacyjne związane ze źródłami finansowania nowych przedsięwzięć i pozyskiwania środków na rozwój innowacyjnych projektów.</t>
  </si>
  <si>
    <t>Prowadzi lokalne/regionalne akcje promocyjne zwrotnych instrumentów finansowych w środowisku przedsiębiorców.</t>
  </si>
  <si>
    <t>Usługi, w tym wypłata i rozliczenie zwrotu pożyczek, są świadczone w oparciu o regulamin udzielania pożyczek zatwierdzony przez władze podmiotu prowadzącego fundusz. Każda udzielona pożyczka podlega monitoringowi spłat i realizacji zaplanowanych we wniosku pożyczkowym wydatków. podmiot posiada wdrożone i stosowane procedury dotyczące weryfikacji wykorzystania środków uzyskanych z pożyczek.</t>
  </si>
  <si>
    <t xml:space="preserve">Konstrukcja usługi finansowej obejmuje wprowadzenie informacyjne co do zasad i warunków jej świadczenia, opracowanie wniosku o pożyczkę, sposób jej zabezpieczenia oraz jego rozpatrzenie i wydanie decyzji przez komisję pożyczkową. Fundusz posiada opracowaną metodologię oceny kondycji ekonomiczno-finansowej  przedsiębiorstw. </t>
  </si>
  <si>
    <t xml:space="preserve">1. bezpośrednich rozmowach zarówno z klientami jak i społecznością lokalną, </t>
  </si>
  <si>
    <t xml:space="preserve">2. pozyskujący informacje o zapotrzebowaniu rynku od innych IOB działających na tym terenie </t>
  </si>
  <si>
    <t>3. prowadzący analizy w oparciu o własne dane statystyczne i w oparciu o ogólnokrajowe raporty dotyczące zapotrzebowania na usługi finansowe.</t>
  </si>
  <si>
    <t>ocena niezależnej instytucji ratingowej / specjalizującej się w ocenie podmiotów świadczących usługi finansowe.</t>
  </si>
  <si>
    <t>Odpowiednio wyposażony lokal biurowy odpowiadający liczbie zatrudnionych i planowanej skali działania.</t>
  </si>
  <si>
    <t>IOB dysponuje bazami danych (tradycyjnymi lub elektronicznymi) zawierającymi rejestr udzielonych pożyczek</t>
  </si>
  <si>
    <t xml:space="preserve">Ośrodek dysponuje kadrą posiadającą udokumentowane kwalifikacje w zakresie udzielania wsparcia klientom w opracowywaniu wniosków pożyczkowych, analizy finansowej i co najmniej kilkuletnie doświadczenie w pracy z przedsiębiorcami z grupy docelowej.  </t>
  </si>
  <si>
    <t xml:space="preserve">Ośrodek dysponuje kilkuosobowym zespołem ekspertów z nim współpracujących posiadających zróżnicowane wykształcenie pozwalające wspierać pracowników etatowych w analizie założeń zawartych we wnioskach pożyczkowych. </t>
  </si>
  <si>
    <t>IOB posiada kilkuletnie doświadczenie w organizacji i realizacji wysoko wyspecjalizowanych usług prorozwojowych. W szczególności doświadczenie w kształtowaniu usług odpowiadających indywidualnym potrzebom klientów w oparciu o własny potencjał merytoryczny.</t>
  </si>
  <si>
    <t>Instytucja prowadząca posiada kilkuletnie 
doświadczenie w promocji, organizacji i realizacji poza bankowych usług finansowych dla początkujących przedsiębiorców, w tym w prowadzeniu działalności pożyczkowej oraz  w promocji usług finansowych na lokalnym rynku</t>
  </si>
  <si>
    <t>Fundusz działa w ramach regionalnych powiązań z ośrodkami IOB i innymi podmiotami (w tym m.in. przedsiębiorcami, jednostkami naukowymi, administracją publiczną).</t>
  </si>
  <si>
    <t>IOB należy do:
krajowych i międzynarodowych organizacji zrzeszających IOB.</t>
  </si>
  <si>
    <t>Roczne zestawienia statystyczne dotyczące aktywności pożyczkowej Funduszu.</t>
  </si>
  <si>
    <t>Posiadanie referencji, potwierdzeń co do jakości realizowanych usług od klientów bądź instytucji finansujących usługi</t>
  </si>
  <si>
    <t>Prowadzenie ewaluacji świadczonych usług co do poziomu ogólnego zadowolenia klientów z obsługi.</t>
  </si>
  <si>
    <t xml:space="preserve">Podmiot działający na rzecz rozwoju przedsiębiorczości i samozatrudnienia oraz poprawy konkurencyjności małych i średnich przedsiębiorstw. Jego zadaniem jest udzielanie wsparcia finansowego nowo powstającym lub rozwijającym się podmiotom gospodarczym. </t>
  </si>
  <si>
    <t xml:space="preserve">Usługi finansowe polegające na udzielaniu poręczeń osobom podejmującym działalność gospodarczą i podmiotom gospodarczym </t>
  </si>
  <si>
    <t xml:space="preserve">Prowadzi lokalne/regionalne akcje promocyjne zwrotnych instrumentów finansowych w środowisku </t>
  </si>
  <si>
    <t xml:space="preserve">Usługi są świadczone w oparciu o regulamin udzielania poręczeń zatwierdzony przez władze podmiotu prowadzącego fundusz. Każda udzielone poręczenie podlega monitoringowi w współpracy z bankiem/instytucja finansową. Obsługa klientów odbywa się w biurze funduszu.
</t>
  </si>
  <si>
    <t>Konstrukcja usługi finansowej obejmuje wprowadzenie informacyjne co do zasad i warunków jej świadczenia, opracowanie wniosku o udzielenie poręczenia, sposób jego zabezpieczenia oraz rozpatrzenie i wydanie decyzji przez komisję lub dyrektora funduszu.
Fundusz posiada opracowaną metodologię oceny kondycji ekonomiczno-finansowej  przedsiębiorstw.
Udzielenie poręczenia odbywa się na zasadach regulowanych przez umowę między Funduszem a bankiem/instytucją finansową w oparciu o procedury zaaprobowane przez organ prowadzący Fundusz.</t>
  </si>
  <si>
    <t>Ośrodek dysponuje kilkuosobowym zespołem ekspertów z nim współpracujących posiadających zróżnicowane wykształcenie pozwalające wspierać pracowników etatowych w analizie założeń zawartych we wnioskach o poręczenie.</t>
  </si>
  <si>
    <t>Instytucja prowadząca posiada kilkuletnie 
doświadczenie w promocji, organizacji i realizacji poza bankowych usług finansowych dla początkujących przedsiębiorców, w tym w prowadzeniu działalności poręczeniowej oraz  w promocji usług finansowych na lokalnym rynku</t>
  </si>
  <si>
    <t>Roczne zestawienia statystyczne dotyczące aktywności poręczeniowej Funduszu.</t>
  </si>
  <si>
    <t>i) Fundusz Pożyczkowy</t>
  </si>
  <si>
    <t>Statystyki prowadzone przez ośrodek pozwalają na wskazanie podstawowej grupy odbiorców usług IOB</t>
  </si>
  <si>
    <t>Struktura % klientów usług doradczych IOB
1. Pomysłodawców i start-upy, 
2. Firmy rozwijające się,
3. Pozostali klienci</t>
  </si>
  <si>
    <t>h) Park Naukowo – Technologiczny</t>
  </si>
  <si>
    <t>e) Centrum Innowacji</t>
  </si>
  <si>
    <t>f) Centrum transferu technologii</t>
  </si>
  <si>
    <t>Ośrodka oferuje swoje usługi we wskazany sposób</t>
  </si>
  <si>
    <t>Udostępnianie infrastruktury w oparciu o sformalizowane procedury a usługi dodatkowe realizowane są w oparciu o zasady umowne.</t>
  </si>
  <si>
    <t>Ośrodka oferuje swoje usługi na zasadach umownych a ich elementy są wskazane w ofercie.</t>
  </si>
  <si>
    <t>IOB posiada prawo do użytkowania nieruchomości/lokalu odpowiadajacego skali działania.</t>
  </si>
  <si>
    <t>IOB ma tak wyposażone lokale</t>
  </si>
  <si>
    <t>j) Fundusz Poręczeń Kredytowych</t>
  </si>
  <si>
    <t>3.4.</t>
  </si>
  <si>
    <t>Ośrodek dysponuje zespołem pracowników doświadczonych w realizacji usług typowych dla wybranego typu IOB</t>
  </si>
  <si>
    <t>Ośrodek potrafi udokumentować swoje doświadczenie w realizacji usług typowych dla wybranego typu IOB</t>
  </si>
  <si>
    <t>Ośrodek dysponuje kadrą posiadającą udokumentowane kwalifikacje i doświadczenie zawodowe w zakresie prowadzonych usług. Wielkość zespołu odpowiada wielkości Parku i zakresowi świadczonych usług.</t>
  </si>
  <si>
    <t xml:space="preserve">Ośrodek dysponuje kadrą posiadającą kwalifikacje doradcze i co najmniej kilkuletnie doświadczenie w świadczeniu usług doradczych.  </t>
  </si>
  <si>
    <t>Ośrodek dysponuje kadrą posiadającą udokumentowane kwalifikacje doradcze i szkoleniowe i co najmniej kilkuletnie doświadczenie w pracy z przedsiębiorcami z grupy docelowej.</t>
  </si>
  <si>
    <t>Ośrodek dysponuje kadrą posiadającą udokumentowane kwalifikacje doradcze i co najmniej kilkuletnie doświadczenie w realizacji działalności doradczej i szkoleniowej w zakresie podejmowania i prowadzenia i rozwoju działalności gospodarczej przez środowisko akademickie.</t>
  </si>
  <si>
    <t>Ośrodek dysponuje kadrą posiadającą udokumentowane kwalifikacje doradcze i co najmniej kilkuletnie doświadczenie w realizacji świadczeniu prorozwojowych specjalistycznych usług doradczych, w szczególności usług o charakterze proinnowacyjnym.</t>
  </si>
  <si>
    <t>Dośwoadcznie kadry w realizacji prorozwojowych usług doradczych</t>
  </si>
  <si>
    <t>g) Inkubator Technologiczny</t>
  </si>
  <si>
    <t>1. Data wypełnienia formularza</t>
  </si>
  <si>
    <t>2. Pełna nazwa instytucji zarządzającej IOB</t>
  </si>
  <si>
    <t>3. Adres siedziby</t>
  </si>
  <si>
    <t>4. Nazwa IOB (jeśli dotyczy)</t>
  </si>
  <si>
    <t>5. Rodzaj IOB do wyboru zgodnie z profilem</t>
  </si>
  <si>
    <r>
      <rPr>
        <b/>
        <sz val="11"/>
        <rFont val="Calibri"/>
        <family val="2"/>
        <charset val="238"/>
        <scheme val="minor"/>
      </rPr>
      <t>TAK</t>
    </r>
    <r>
      <rPr>
        <sz val="11"/>
        <rFont val="Calibri"/>
        <family val="2"/>
        <charset val="238"/>
        <scheme val="minor"/>
      </rPr>
      <t xml:space="preserve"> (przynajmniej jedno)</t>
    </r>
  </si>
  <si>
    <t>Przedmiot i zakres działania zgodne z profilem</t>
  </si>
  <si>
    <t>Zapis o "non-for-profit"</t>
  </si>
  <si>
    <t>Zgodność podstawowej grupy odbiorców</t>
  </si>
  <si>
    <t>Klienci z grupy 1 i 2 stanowią więcej niż 70% [usługi prorozwojowe]</t>
  </si>
  <si>
    <t>Profil IOB</t>
  </si>
  <si>
    <t>Wystepowanie zapisów określajacych zadania i sposób organizacyjny</t>
  </si>
  <si>
    <t>Wystepowanie zapisów określajacych zasady funkcjonowania.</t>
  </si>
  <si>
    <t>IOB posiada doświadczenie w realizacji usług typowych dla wybranego typu IOB</t>
  </si>
  <si>
    <t>IOB posiada doświadczenie w świadczeniu prorozwojowych usług doradczych</t>
  </si>
  <si>
    <t>IOB dysponuje odpowiednim zespołem</t>
  </si>
  <si>
    <t>Kadra IOB posiada doświadczenie w realizacji usług doardczych</t>
  </si>
  <si>
    <t>Ośrodek dysponuje odpowiednio duzym zespołem konsultantów</t>
  </si>
  <si>
    <t>Minimum 60% usług doradczych to usługi prorozwojowe</t>
  </si>
  <si>
    <t xml:space="preserve">Podmioty przyjmowane są do AIP zgodnie z przyjętymi przez organ zarządzający procedurami. </t>
  </si>
  <si>
    <t>Usługi infrastrukturalne</t>
  </si>
  <si>
    <t>Narzędzie do samooceny spełniania wymogów akredytacji IOB województwa mazowieckiego</t>
  </si>
  <si>
    <t>Inny (jaki?)…</t>
  </si>
  <si>
    <t>Zapis o niedziałaniu dla zysku lub przeznaczaniu zysku na cele statutowe w statucie lub innym  równoważnym dokumencie dotyczącym IOB w ciągu ostatnich 12 miesięcy przed dniem złożenia wniosku o akredytację.</t>
  </si>
  <si>
    <t>IOB dysponuje zespołem pracowników i ekspertów z doświadczeniem w prowadzeniu doradztwa:
 - min. 3 lat praktycznego doświadczenia w świadczeniu usług  doradczych lub 5 lat etatowego doświadczenia w realizacji zadań merytorycznych będących przedmiotem usług doradczych; - lub zrealizowanych nie mniej niż 60 rozwojowych usług doradczych w ciągu ostatnich 3 lat. Co najmniej 2/3 członków zespołu musi posiadać doświadczenie w świadczeniu usług doradczych.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</si>
</sst>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3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5" borderId="0" xfId="0" applyFont="1" applyFill="1" applyBorder="1"/>
    <xf numFmtId="0" fontId="6" fillId="5" borderId="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vertical="center" wrapText="1"/>
      <protection hidden="1"/>
    </xf>
    <xf numFmtId="0" fontId="3" fillId="0" borderId="9" xfId="0" applyFont="1" applyBorder="1" applyProtection="1">
      <protection hidden="1"/>
    </xf>
    <xf numFmtId="0" fontId="3" fillId="3" borderId="1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0" fontId="3" fillId="0" borderId="3" xfId="0" applyFont="1" applyBorder="1" applyProtection="1">
      <protection hidden="1"/>
    </xf>
    <xf numFmtId="0" fontId="3" fillId="3" borderId="12" xfId="0" applyFont="1" applyFill="1" applyBorder="1" applyProtection="1">
      <protection hidden="1"/>
    </xf>
    <xf numFmtId="0" fontId="3" fillId="0" borderId="3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Protection="1">
      <protection hidden="1"/>
    </xf>
    <xf numFmtId="0" fontId="3" fillId="0" borderId="14" xfId="0" applyFont="1" applyFill="1" applyBorder="1" applyAlignment="1" applyProtection="1">
      <alignment vertical="center" wrapText="1"/>
      <protection hidden="1"/>
    </xf>
    <xf numFmtId="0" fontId="3" fillId="2" borderId="14" xfId="0" applyFont="1" applyFill="1" applyBorder="1" applyProtection="1">
      <protection hidden="1"/>
    </xf>
    <xf numFmtId="0" fontId="3" fillId="3" borderId="15" xfId="0" applyFont="1" applyFill="1" applyBorder="1" applyProtection="1">
      <protection hidden="1"/>
    </xf>
    <xf numFmtId="0" fontId="3" fillId="0" borderId="9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9" xfId="0" applyFont="1" applyFill="1" applyBorder="1" applyProtection="1">
      <protection hidden="1"/>
    </xf>
    <xf numFmtId="0" fontId="3" fillId="0" borderId="3" xfId="0" applyFont="1" applyFill="1" applyBorder="1" applyProtection="1"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11" fillId="0" borderId="0" xfId="1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2" borderId="4" xfId="0" applyFont="1" applyFill="1" applyBorder="1" applyProtection="1">
      <protection hidden="1"/>
    </xf>
    <xf numFmtId="0" fontId="3" fillId="3" borderId="28" xfId="0" applyFont="1" applyFill="1" applyBorder="1" applyProtection="1">
      <protection hidden="1"/>
    </xf>
    <xf numFmtId="0" fontId="3" fillId="2" borderId="18" xfId="0" applyFont="1" applyFill="1" applyBorder="1" applyProtection="1">
      <protection hidden="1"/>
    </xf>
    <xf numFmtId="0" fontId="3" fillId="3" borderId="37" xfId="0" applyFont="1" applyFill="1" applyBorder="1" applyProtection="1">
      <protection hidden="1"/>
    </xf>
    <xf numFmtId="0" fontId="3" fillId="0" borderId="9" xfId="0" applyFont="1" applyFill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justify" vertical="center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4" fillId="0" borderId="6" xfId="0" applyFont="1" applyBorder="1" applyAlignment="1" applyProtection="1">
      <alignment wrapText="1"/>
      <protection hidden="1"/>
    </xf>
    <xf numFmtId="0" fontId="4" fillId="0" borderId="7" xfId="0" applyFont="1" applyBorder="1" applyAlignment="1" applyProtection="1">
      <alignment wrapText="1"/>
      <protection hidden="1"/>
    </xf>
    <xf numFmtId="0" fontId="4" fillId="2" borderId="9" xfId="0" applyFont="1" applyFill="1" applyBorder="1" applyAlignment="1" applyProtection="1">
      <alignment wrapText="1"/>
      <protection hidden="1"/>
    </xf>
    <xf numFmtId="0" fontId="3" fillId="3" borderId="10" xfId="0" applyFont="1" applyFill="1" applyBorder="1" applyAlignment="1" applyProtection="1">
      <alignment wrapText="1"/>
      <protection hidden="1"/>
    </xf>
    <xf numFmtId="0" fontId="4" fillId="0" borderId="3" xfId="0" applyFont="1" applyFill="1" applyBorder="1" applyAlignment="1" applyProtection="1">
      <alignment wrapText="1"/>
      <protection hidden="1"/>
    </xf>
    <xf numFmtId="0" fontId="3" fillId="3" borderId="12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3" borderId="7" xfId="0" applyFont="1" applyFill="1" applyBorder="1" applyAlignment="1" applyProtection="1">
      <alignment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wrapText="1"/>
      <protection hidden="1"/>
    </xf>
    <xf numFmtId="0" fontId="3" fillId="2" borderId="6" xfId="0" applyFont="1" applyFill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Protection="1">
      <protection hidden="1"/>
    </xf>
    <xf numFmtId="0" fontId="3" fillId="0" borderId="9" xfId="0" applyFont="1" applyBorder="1" applyAlignment="1" applyProtection="1">
      <alignment horizontal="justify" vertical="center" wrapText="1"/>
      <protection hidden="1"/>
    </xf>
    <xf numFmtId="0" fontId="4" fillId="0" borderId="9" xfId="0" applyFont="1" applyBorder="1" applyProtection="1">
      <protection hidden="1"/>
    </xf>
    <xf numFmtId="0" fontId="3" fillId="0" borderId="14" xfId="0" applyFont="1" applyBorder="1" applyAlignment="1" applyProtection="1">
      <alignment vertical="center" wrapText="1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4" fillId="2" borderId="14" xfId="0" applyFont="1" applyFill="1" applyBorder="1" applyAlignment="1" applyProtection="1">
      <alignment wrapText="1"/>
      <protection hidden="1"/>
    </xf>
    <xf numFmtId="0" fontId="3" fillId="3" borderId="15" xfId="0" applyFont="1" applyFill="1" applyBorder="1" applyAlignment="1" applyProtection="1">
      <alignment wrapText="1"/>
      <protection hidden="1"/>
    </xf>
    <xf numFmtId="0" fontId="3" fillId="3" borderId="28" xfId="0" applyFont="1" applyFill="1" applyBorder="1" applyAlignment="1" applyProtection="1">
      <alignment wrapText="1"/>
      <protection hidden="1"/>
    </xf>
    <xf numFmtId="0" fontId="3" fillId="2" borderId="3" xfId="0" applyFont="1" applyFill="1" applyBorder="1" applyAlignment="1" applyProtection="1">
      <alignment wrapText="1"/>
      <protection hidden="1"/>
    </xf>
    <xf numFmtId="0" fontId="3" fillId="2" borderId="14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9" fillId="5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0" fillId="5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5" borderId="0" xfId="0" applyFill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left" vertical="center" wrapText="1"/>
      <protection hidden="1"/>
    </xf>
    <xf numFmtId="0" fontId="3" fillId="4" borderId="19" xfId="0" applyFont="1" applyFill="1" applyBorder="1" applyAlignment="1" applyProtection="1">
      <alignment horizontal="left" vertical="center" wrapText="1"/>
      <protection hidden="1"/>
    </xf>
    <xf numFmtId="0" fontId="3" fillId="4" borderId="4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left" vertical="center" wrapText="1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35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30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vertical="center" wrapText="1"/>
      <protection hidden="1"/>
    </xf>
    <xf numFmtId="0" fontId="3" fillId="0" borderId="23" xfId="0" applyFont="1" applyBorder="1" applyAlignment="1" applyProtection="1">
      <alignment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vertical="center" wrapText="1"/>
      <protection hidden="1"/>
    </xf>
    <xf numFmtId="0" fontId="3" fillId="0" borderId="32" xfId="0" applyFont="1" applyBorder="1" applyAlignment="1" applyProtection="1">
      <alignment vertical="center" wrapText="1"/>
      <protection hidden="1"/>
    </xf>
    <xf numFmtId="0" fontId="3" fillId="0" borderId="33" xfId="0" applyFont="1" applyBorder="1" applyAlignment="1" applyProtection="1">
      <alignment vertical="center" wrapText="1"/>
      <protection hidden="1"/>
    </xf>
    <xf numFmtId="0" fontId="3" fillId="0" borderId="34" xfId="0" applyFont="1" applyBorder="1" applyAlignment="1" applyProtection="1">
      <alignment vertical="center" wrapText="1"/>
      <protection hidden="1"/>
    </xf>
    <xf numFmtId="0" fontId="3" fillId="0" borderId="29" xfId="0" applyFont="1" applyBorder="1" applyAlignment="1" applyProtection="1">
      <alignment vertical="center" wrapText="1"/>
      <protection hidden="1"/>
    </xf>
    <xf numFmtId="0" fontId="3" fillId="0" borderId="24" xfId="0" applyFont="1" applyBorder="1" applyAlignment="1" applyProtection="1">
      <alignment vertical="center" wrapText="1"/>
      <protection hidden="1"/>
    </xf>
    <xf numFmtId="0" fontId="3" fillId="0" borderId="31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</cellXfs>
  <cellStyles count="2">
    <cellStyle name="Hiperłącze" xfId="1" builtinId="8"/>
    <cellStyle name="Normalny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Organizacja działalności IOB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'1. Zakres_i_organizacja'!$E$29</c:f>
              <c:strCache>
                <c:ptCount val="1"/>
                <c:pt idx="0">
                  <c:v>Profil IOB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'1. Zakres_i_organizacja'!$D$30:$D$35</c:f>
              <c:strCache>
                <c:ptCount val="6"/>
                <c:pt idx="0">
                  <c:v>Przedmiot i zakres działania zgodne z profilem</c:v>
                </c:pt>
                <c:pt idx="1">
                  <c:v>Zapis o "non-for-profit"</c:v>
                </c:pt>
                <c:pt idx="2">
                  <c:v>Zgodność podstawowej grupy odbiorców</c:v>
                </c:pt>
                <c:pt idx="3">
                  <c:v>Klienci z grupy 1 i 2 stanowią więcej niż 70% [usługi prorozwojowe]</c:v>
                </c:pt>
                <c:pt idx="4">
                  <c:v>Wystepowanie zapisów określajacych zadania i sposób organizacyjny</c:v>
                </c:pt>
                <c:pt idx="5">
                  <c:v>Wystepowanie zapisów określajacych zasady funkcjonowania.</c:v>
                </c:pt>
              </c:strCache>
            </c:strRef>
          </c:cat>
          <c:val>
            <c:numRef>
              <c:f>'1. Zakres_i_organizacja'!$E$30:$E$35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D-422E-B452-B9B448129B6A}"/>
            </c:ext>
          </c:extLst>
        </c:ser>
        <c:ser>
          <c:idx val="1"/>
          <c:order val="1"/>
          <c:tx>
            <c:strRef>
              <c:f>'1. Zakres_i_organizacja'!$F$29</c:f>
              <c:strCache>
                <c:ptCount val="1"/>
                <c:pt idx="0">
                  <c:v>Deklaracja IOB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'1. Zakres_i_organizacja'!$D$30:$D$35</c:f>
              <c:strCache>
                <c:ptCount val="6"/>
                <c:pt idx="0">
                  <c:v>Przedmiot i zakres działania zgodne z profilem</c:v>
                </c:pt>
                <c:pt idx="1">
                  <c:v>Zapis o "non-for-profit"</c:v>
                </c:pt>
                <c:pt idx="2">
                  <c:v>Zgodność podstawowej grupy odbiorców</c:v>
                </c:pt>
                <c:pt idx="3">
                  <c:v>Klienci z grupy 1 i 2 stanowią więcej niż 70% [usługi prorozwojowe]</c:v>
                </c:pt>
                <c:pt idx="4">
                  <c:v>Wystepowanie zapisów określajacych zadania i sposób organizacyjny</c:v>
                </c:pt>
                <c:pt idx="5">
                  <c:v>Wystepowanie zapisów określajacych zasady funkcjonowania.</c:v>
                </c:pt>
              </c:strCache>
            </c:strRef>
          </c:cat>
          <c:val>
            <c:numRef>
              <c:f>'1. Zakres_i_organizacja'!$F$30:$F$35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0D-422E-B452-B9B44812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672976"/>
        <c:axId val="98348744"/>
        <c:axId val="0"/>
      </c:bar3DChart>
      <c:catAx>
        <c:axId val="21267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8348744"/>
        <c:crosses val="autoZero"/>
        <c:auto val="1"/>
        <c:lblAlgn val="ctr"/>
        <c:lblOffset val="100"/>
        <c:noMultiLvlLbl val="0"/>
      </c:catAx>
      <c:valAx>
        <c:axId val="98348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267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Zakres i sposób świadczenia usług prorozwojowych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'1. Zakres_i_organizacja'!$E$39</c:f>
              <c:strCache>
                <c:ptCount val="1"/>
                <c:pt idx="0">
                  <c:v>Profil IOB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'1. Zakres_i_organizacja'!$D$40:$D$46</c:f>
              <c:strCache>
                <c:ptCount val="7"/>
                <c:pt idx="0">
                  <c:v>UZUPEŁNIJ &lt;TYP IOB&gt;</c:v>
                </c:pt>
                <c:pt idx="1">
                  <c:v>UZUPEŁNIJ &lt;TYP IOB&gt;</c:v>
                </c:pt>
                <c:pt idx="2">
                  <c:v>UZUPEŁNIJ &lt;TYP IOB&gt;</c:v>
                </c:pt>
                <c:pt idx="3">
                  <c:v>UZUPEŁNIJ &lt;TYP IOB&gt;</c:v>
                </c:pt>
                <c:pt idx="4">
                  <c:v>UZUPEŁNIJ &lt;TYP IOB&gt;</c:v>
                </c:pt>
                <c:pt idx="5">
                  <c:v>UZUPEŁNIJ &lt;TYP IOB&gt;</c:v>
                </c:pt>
                <c:pt idx="6">
                  <c:v>UZUPEŁNIJ &lt;TYP IOB&gt;</c:v>
                </c:pt>
              </c:strCache>
            </c:strRef>
          </c:cat>
          <c:val>
            <c:numRef>
              <c:f>'1. Zakres_i_organizacja'!$E$40:$E$46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5-443C-9BF1-DA43B80D001B}"/>
            </c:ext>
          </c:extLst>
        </c:ser>
        <c:ser>
          <c:idx val="1"/>
          <c:order val="1"/>
          <c:tx>
            <c:strRef>
              <c:f>'1. Zakres_i_organizacja'!$F$39</c:f>
              <c:strCache>
                <c:ptCount val="1"/>
                <c:pt idx="0">
                  <c:v>Deklaracja IOB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'1. Zakres_i_organizacja'!$D$40:$D$46</c:f>
              <c:strCache>
                <c:ptCount val="7"/>
                <c:pt idx="0">
                  <c:v>UZUPEŁNIJ &lt;TYP IOB&gt;</c:v>
                </c:pt>
                <c:pt idx="1">
                  <c:v>UZUPEŁNIJ &lt;TYP IOB&gt;</c:v>
                </c:pt>
                <c:pt idx="2">
                  <c:v>UZUPEŁNIJ &lt;TYP IOB&gt;</c:v>
                </c:pt>
                <c:pt idx="3">
                  <c:v>UZUPEŁNIJ &lt;TYP IOB&gt;</c:v>
                </c:pt>
                <c:pt idx="4">
                  <c:v>UZUPEŁNIJ &lt;TYP IOB&gt;</c:v>
                </c:pt>
                <c:pt idx="5">
                  <c:v>UZUPEŁNIJ &lt;TYP IOB&gt;</c:v>
                </c:pt>
                <c:pt idx="6">
                  <c:v>UZUPEŁNIJ &lt;TYP IOB&gt;</c:v>
                </c:pt>
              </c:strCache>
            </c:strRef>
          </c:cat>
          <c:val>
            <c:numRef>
              <c:f>'1. Zakres_i_organizacja'!$F$40:$F$46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5-443C-9BF1-DA43B80D0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219552"/>
        <c:axId val="209417776"/>
        <c:axId val="0"/>
      </c:bar3DChart>
      <c:catAx>
        <c:axId val="21021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9417776"/>
        <c:crosses val="autoZero"/>
        <c:auto val="1"/>
        <c:lblAlgn val="ctr"/>
        <c:lblOffset val="100"/>
        <c:noMultiLvlLbl val="0"/>
      </c:catAx>
      <c:valAx>
        <c:axId val="2094177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21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Mechanizmy weryfikowania i monitorowania zapotrzebowanie na usługi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'1. Zakres_i_organizacja'!$E$53</c:f>
              <c:strCache>
                <c:ptCount val="1"/>
                <c:pt idx="0">
                  <c:v>Profil IOB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'1. Zakres_i_organizacja'!$D$54:$D$56</c:f>
              <c:strCache>
                <c:ptCount val="3"/>
                <c:pt idx="0">
                  <c:v>UZUPEŁNIJ &lt;TYP IOB&gt;</c:v>
                </c:pt>
                <c:pt idx="1">
                  <c:v>UZUPEŁNIJ &lt;TYP IOB&gt;</c:v>
                </c:pt>
                <c:pt idx="2">
                  <c:v>UZUPEŁNIJ &lt;TYP IOB&gt;</c:v>
                </c:pt>
              </c:strCache>
            </c:strRef>
          </c:cat>
          <c:val>
            <c:numRef>
              <c:f>'1. Zakres_i_organizacja'!$E$54:$E$56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5-4061-91D3-B08BB63FAE5C}"/>
            </c:ext>
          </c:extLst>
        </c:ser>
        <c:ser>
          <c:idx val="1"/>
          <c:order val="1"/>
          <c:tx>
            <c:strRef>
              <c:f>'1. Zakres_i_organizacja'!$F$53</c:f>
              <c:strCache>
                <c:ptCount val="1"/>
                <c:pt idx="0">
                  <c:v>Deklaracja IOB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'1. Zakres_i_organizacja'!$D$54:$D$56</c:f>
              <c:strCache>
                <c:ptCount val="3"/>
                <c:pt idx="0">
                  <c:v>UZUPEŁNIJ &lt;TYP IOB&gt;</c:v>
                </c:pt>
                <c:pt idx="1">
                  <c:v>UZUPEŁNIJ &lt;TYP IOB&gt;</c:v>
                </c:pt>
                <c:pt idx="2">
                  <c:v>UZUPEŁNIJ &lt;TYP IOB&gt;</c:v>
                </c:pt>
              </c:strCache>
            </c:strRef>
          </c:cat>
          <c:val>
            <c:numRef>
              <c:f>'1. Zakres_i_organizacja'!$F$54:$F$56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5-4061-91D3-B08BB63FA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730536"/>
        <c:axId val="152547240"/>
        <c:axId val="0"/>
      </c:bar3DChart>
      <c:catAx>
        <c:axId val="15373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2547240"/>
        <c:crosses val="autoZero"/>
        <c:auto val="1"/>
        <c:lblAlgn val="ctr"/>
        <c:lblOffset val="100"/>
        <c:noMultiLvlLbl val="0"/>
      </c:catAx>
      <c:valAx>
        <c:axId val="152547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373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Ośrodek posiada certyfikat potwierdzający jakość usług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'1. Zakres_i_organizacja'!$E$59</c:f>
              <c:strCache>
                <c:ptCount val="1"/>
                <c:pt idx="0">
                  <c:v>Profil IOB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'1. Zakres_i_organizacja'!$D$60:$D$62</c:f>
              <c:strCache>
                <c:ptCount val="3"/>
                <c:pt idx="0">
                  <c:v>ISO</c:v>
                </c:pt>
                <c:pt idx="1">
                  <c:v>SOOIPP </c:v>
                </c:pt>
                <c:pt idx="2">
                  <c:v>Inny (jaki?): ….</c:v>
                </c:pt>
              </c:strCache>
            </c:strRef>
          </c:cat>
          <c:val>
            <c:numRef>
              <c:f>'1. Zakres_i_organizacja'!$E$60:$E$62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0-420B-945C-0DD01B3115B0}"/>
            </c:ext>
          </c:extLst>
        </c:ser>
        <c:ser>
          <c:idx val="1"/>
          <c:order val="1"/>
          <c:tx>
            <c:strRef>
              <c:f>'1. Zakres_i_organizacja'!$F$59</c:f>
              <c:strCache>
                <c:ptCount val="1"/>
                <c:pt idx="0">
                  <c:v>Deklaracja IOB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'1. Zakres_i_organizacja'!$D$60:$D$62</c:f>
              <c:strCache>
                <c:ptCount val="3"/>
                <c:pt idx="0">
                  <c:v>ISO</c:v>
                </c:pt>
                <c:pt idx="1">
                  <c:v>SOOIPP </c:v>
                </c:pt>
                <c:pt idx="2">
                  <c:v>Inny (jaki?): ….</c:v>
                </c:pt>
              </c:strCache>
            </c:strRef>
          </c:cat>
          <c:val>
            <c:numRef>
              <c:f>'1. Zakres_i_organizacja'!$F$60:$F$62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0-420B-945C-0DD01B31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789384"/>
        <c:axId val="154788992"/>
        <c:axId val="0"/>
      </c:bar3DChart>
      <c:catAx>
        <c:axId val="15478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788992"/>
        <c:crosses val="autoZero"/>
        <c:auto val="1"/>
        <c:lblAlgn val="ctr"/>
        <c:lblOffset val="100"/>
        <c:noMultiLvlLbl val="0"/>
      </c:catAx>
      <c:valAx>
        <c:axId val="154788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478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Zasoby infrastrukturalne IOB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 Potencjał_infratrukturalny'!$D$18</c:f>
              <c:strCache>
                <c:ptCount val="1"/>
                <c:pt idx="0">
                  <c:v>Profil IOB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'2. Potencjał_infratrukturalny'!$C$19:$C$21</c:f>
              <c:strCache>
                <c:ptCount val="3"/>
                <c:pt idx="0">
                  <c:v>UZUPEŁNIJ &lt;TYP IOB&gt;</c:v>
                </c:pt>
                <c:pt idx="1">
                  <c:v>UZUPEŁNIJ &lt;TYP IOB&gt;</c:v>
                </c:pt>
                <c:pt idx="2">
                  <c:v>UZUPEŁNIJ &lt;TYP IOB&gt;</c:v>
                </c:pt>
              </c:strCache>
            </c:strRef>
          </c:cat>
          <c:val>
            <c:numRef>
              <c:f>'2. Potencjał_infratrukturalny'!$D$19:$D$21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E-4AC4-9978-5CA7008CF534}"/>
            </c:ext>
          </c:extLst>
        </c:ser>
        <c:ser>
          <c:idx val="1"/>
          <c:order val="1"/>
          <c:tx>
            <c:strRef>
              <c:f>'2. Potencjał_infratrukturalny'!$E$18</c:f>
              <c:strCache>
                <c:ptCount val="1"/>
                <c:pt idx="0">
                  <c:v>Deklaracja IOB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'2. Potencjał_infratrukturalny'!$C$19:$C$21</c:f>
              <c:strCache>
                <c:ptCount val="3"/>
                <c:pt idx="0">
                  <c:v>UZUPEŁNIJ &lt;TYP IOB&gt;</c:v>
                </c:pt>
                <c:pt idx="1">
                  <c:v>UZUPEŁNIJ &lt;TYP IOB&gt;</c:v>
                </c:pt>
                <c:pt idx="2">
                  <c:v>UZUPEŁNIJ &lt;TYP IOB&gt;</c:v>
                </c:pt>
              </c:strCache>
            </c:strRef>
          </c:cat>
          <c:val>
            <c:numRef>
              <c:f>'2. Potencjał_infratrukturalny'!$E$19:$E$21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E-4AC4-9978-5CA7008CF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787816"/>
        <c:axId val="154788600"/>
        <c:axId val="0"/>
      </c:bar3DChart>
      <c:catAx>
        <c:axId val="15478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788600"/>
        <c:crosses val="autoZero"/>
        <c:auto val="1"/>
        <c:lblAlgn val="ctr"/>
        <c:lblOffset val="100"/>
        <c:noMultiLvlLbl val="0"/>
      </c:catAx>
      <c:valAx>
        <c:axId val="154788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4787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Dostęp do baz danych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 Potencjał_infratrukturalny'!$D$27</c:f>
              <c:strCache>
                <c:ptCount val="1"/>
                <c:pt idx="0">
                  <c:v>Profil IOB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'2. Potencjał_infratrukturalny'!$C$28:$C$32</c:f>
              <c:strCache>
                <c:ptCount val="5"/>
                <c:pt idx="0">
                  <c:v>UZUPEŁNIJ &lt;TYP IOB&gt;</c:v>
                </c:pt>
                <c:pt idx="1">
                  <c:v>UZUPEŁNIJ &lt;TYP IOB&gt;</c:v>
                </c:pt>
                <c:pt idx="2">
                  <c:v>UZUPEŁNIJ &lt;TYP IOB&gt;</c:v>
                </c:pt>
                <c:pt idx="3">
                  <c:v>UZUPEŁNIJ &lt;TYP IOB&gt;</c:v>
                </c:pt>
                <c:pt idx="4">
                  <c:v>UZUPEŁNIJ &lt;TYP IOB&gt;</c:v>
                </c:pt>
              </c:strCache>
            </c:strRef>
          </c:cat>
          <c:val>
            <c:numRef>
              <c:f>'2. Potencjał_infratrukturalny'!$D$28:$D$32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9-4AC3-88D4-7B7116651DFC}"/>
            </c:ext>
          </c:extLst>
        </c:ser>
        <c:ser>
          <c:idx val="1"/>
          <c:order val="1"/>
          <c:tx>
            <c:strRef>
              <c:f>'2. Potencjał_infratrukturalny'!$E$27</c:f>
              <c:strCache>
                <c:ptCount val="1"/>
                <c:pt idx="0">
                  <c:v>Deklaracja IOB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'2. Potencjał_infratrukturalny'!$C$28:$C$32</c:f>
              <c:strCache>
                <c:ptCount val="5"/>
                <c:pt idx="0">
                  <c:v>UZUPEŁNIJ &lt;TYP IOB&gt;</c:v>
                </c:pt>
                <c:pt idx="1">
                  <c:v>UZUPEŁNIJ &lt;TYP IOB&gt;</c:v>
                </c:pt>
                <c:pt idx="2">
                  <c:v>UZUPEŁNIJ &lt;TYP IOB&gt;</c:v>
                </c:pt>
                <c:pt idx="3">
                  <c:v>UZUPEŁNIJ &lt;TYP IOB&gt;</c:v>
                </c:pt>
                <c:pt idx="4">
                  <c:v>UZUPEŁNIJ &lt;TYP IOB&gt;</c:v>
                </c:pt>
              </c:strCache>
            </c:strRef>
          </c:cat>
          <c:val>
            <c:numRef>
              <c:f>'2. Potencjał_infratrukturalny'!$E$28:$E$32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59-4AC3-88D4-7B7116651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790168"/>
        <c:axId val="154790560"/>
        <c:axId val="0"/>
      </c:bar3DChart>
      <c:catAx>
        <c:axId val="15479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790560"/>
        <c:crosses val="autoZero"/>
        <c:auto val="1"/>
        <c:lblAlgn val="ctr"/>
        <c:lblOffset val="100"/>
        <c:noMultiLvlLbl val="0"/>
      </c:catAx>
      <c:valAx>
        <c:axId val="154790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479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0"/>
              <a:t>Doświadczenie instytucjonalne i zasoby kompetencyjne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 Doświadczenie_komptencje'!$D$14</c:f>
              <c:strCache>
                <c:ptCount val="1"/>
                <c:pt idx="0">
                  <c:v>Profil IOB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'3. Doświadczenie_komptencje'!$C$15:$C$19</c:f>
              <c:strCache>
                <c:ptCount val="5"/>
                <c:pt idx="0">
                  <c:v>IOB posiada doświadczenie w realizacji usług typowych dla wybranego typu IOB</c:v>
                </c:pt>
                <c:pt idx="1">
                  <c:v>IOB posiada doświadczenie w świadczeniu prorozwojowych usług doradczych</c:v>
                </c:pt>
                <c:pt idx="2">
                  <c:v>IOB dysponuje odpowiednim zespołem</c:v>
                </c:pt>
                <c:pt idx="3">
                  <c:v>Kadra IOB posiada doświadczenie w realizacji usług doardczych</c:v>
                </c:pt>
                <c:pt idx="4">
                  <c:v>Ośrodek dysponuje odpowiednio duzym zespołem konsultantów</c:v>
                </c:pt>
              </c:strCache>
            </c:strRef>
          </c:cat>
          <c:val>
            <c:numRef>
              <c:f>'3. Doświadczenie_komptencje'!$D$15:$D$19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3-4A07-ADE8-5FA5CE07DC39}"/>
            </c:ext>
          </c:extLst>
        </c:ser>
        <c:ser>
          <c:idx val="1"/>
          <c:order val="1"/>
          <c:tx>
            <c:strRef>
              <c:f>'3. Doświadczenie_komptencje'!$E$14</c:f>
              <c:strCache>
                <c:ptCount val="1"/>
                <c:pt idx="0">
                  <c:v>Deklaracja IOB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'3. Doświadczenie_komptencje'!$C$15:$C$19</c:f>
              <c:strCache>
                <c:ptCount val="5"/>
                <c:pt idx="0">
                  <c:v>IOB posiada doświadczenie w realizacji usług typowych dla wybranego typu IOB</c:v>
                </c:pt>
                <c:pt idx="1">
                  <c:v>IOB posiada doświadczenie w świadczeniu prorozwojowych usług doradczych</c:v>
                </c:pt>
                <c:pt idx="2">
                  <c:v>IOB dysponuje odpowiednim zespołem</c:v>
                </c:pt>
                <c:pt idx="3">
                  <c:v>Kadra IOB posiada doświadczenie w realizacji usług doardczych</c:v>
                </c:pt>
                <c:pt idx="4">
                  <c:v>Ośrodek dysponuje odpowiednio duzym zespołem konsultantów</c:v>
                </c:pt>
              </c:strCache>
            </c:strRef>
          </c:cat>
          <c:val>
            <c:numRef>
              <c:f>'3. Doświadczenie_komptencje'!$E$15:$E$19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3-4A07-ADE8-5FA5CE07D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761392"/>
        <c:axId val="154761000"/>
        <c:axId val="0"/>
      </c:bar3DChart>
      <c:catAx>
        <c:axId val="15476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4761000"/>
        <c:crosses val="autoZero"/>
        <c:auto val="1"/>
        <c:lblAlgn val="ctr"/>
        <c:lblOffset val="100"/>
        <c:noMultiLvlLbl val="0"/>
      </c:catAx>
      <c:valAx>
        <c:axId val="154761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476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Sieć kontaktów IOB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 Sieć'!$D$16</c:f>
              <c:strCache>
                <c:ptCount val="1"/>
                <c:pt idx="0">
                  <c:v>Profil IOB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'4. Sieć'!$C$17:$C$21</c:f>
              <c:strCache>
                <c:ptCount val="5"/>
                <c:pt idx="0">
                  <c:v>IOB dysponuje siecią powiązań</c:v>
                </c:pt>
                <c:pt idx="1">
                  <c:v>Aktywność jest elementem rocznego raportu z działalności ośrodka.</c:v>
                </c:pt>
                <c:pt idx="2">
                  <c:v>UZUPEŁNIJ &lt;TYP IOB&gt;</c:v>
                </c:pt>
                <c:pt idx="3">
                  <c:v>UZUPEŁNIJ &lt;TYP IOB&gt;</c:v>
                </c:pt>
                <c:pt idx="4">
                  <c:v>UZUPEŁNIJ &lt;TYP IOB&gt;</c:v>
                </c:pt>
              </c:strCache>
            </c:strRef>
          </c:cat>
          <c:val>
            <c:numRef>
              <c:f>'4. Sieć'!$D$17:$D$21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A-4915-88C2-12A67423DF17}"/>
            </c:ext>
          </c:extLst>
        </c:ser>
        <c:ser>
          <c:idx val="1"/>
          <c:order val="1"/>
          <c:tx>
            <c:strRef>
              <c:f>'4. Sieć'!$E$16</c:f>
              <c:strCache>
                <c:ptCount val="1"/>
                <c:pt idx="0">
                  <c:v>Deklaracja IOB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'4. Sieć'!$C$17:$C$21</c:f>
              <c:strCache>
                <c:ptCount val="5"/>
                <c:pt idx="0">
                  <c:v>IOB dysponuje siecią powiązań</c:v>
                </c:pt>
                <c:pt idx="1">
                  <c:v>Aktywność jest elementem rocznego raportu z działalności ośrodka.</c:v>
                </c:pt>
                <c:pt idx="2">
                  <c:v>UZUPEŁNIJ &lt;TYP IOB&gt;</c:v>
                </c:pt>
                <c:pt idx="3">
                  <c:v>UZUPEŁNIJ &lt;TYP IOB&gt;</c:v>
                </c:pt>
                <c:pt idx="4">
                  <c:v>UZUPEŁNIJ &lt;TYP IOB&gt;</c:v>
                </c:pt>
              </c:strCache>
            </c:strRef>
          </c:cat>
          <c:val>
            <c:numRef>
              <c:f>'4. Sieć'!$E$17:$E$21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DA-4915-88C2-12A67423D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759824"/>
        <c:axId val="213917616"/>
        <c:axId val="0"/>
      </c:bar3DChart>
      <c:catAx>
        <c:axId val="15475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917616"/>
        <c:crosses val="autoZero"/>
        <c:auto val="1"/>
        <c:lblAlgn val="ctr"/>
        <c:lblOffset val="100"/>
        <c:noMultiLvlLbl val="0"/>
      </c:catAx>
      <c:valAx>
        <c:axId val="213917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475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Efekty działania IOB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'5. Efekty_działania'!$F$16</c:f>
              <c:strCache>
                <c:ptCount val="1"/>
                <c:pt idx="0">
                  <c:v>Profil IOB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'5. Efekty_działania'!$E$17:$E$22</c:f>
              <c:strCache>
                <c:ptCount val="6"/>
                <c:pt idx="0">
                  <c:v>UZUPEŁNIJ &lt;TYP IOB&gt;</c:v>
                </c:pt>
                <c:pt idx="1">
                  <c:v>Minimum 60% usług doradczych to usługi prorozwojowe</c:v>
                </c:pt>
                <c:pt idx="2">
                  <c:v>Posiadanie referencji, potwierdzeń dot. jakości usług</c:v>
                </c:pt>
                <c:pt idx="3">
                  <c:v>Prowadzenie badań poziomu zaspokojenia potrzeb</c:v>
                </c:pt>
                <c:pt idx="4">
                  <c:v>Prowadzenie odroczonych badań skuteczności usług</c:v>
                </c:pt>
                <c:pt idx="5">
                  <c:v>Posiadanie i wdrożenie procedury obsługi reklamacji</c:v>
                </c:pt>
              </c:strCache>
            </c:strRef>
          </c:cat>
          <c:val>
            <c:numRef>
              <c:f>'5. Efekty_działania'!$F$17:$F$22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6-4EB6-AE54-6164D356E2EF}"/>
            </c:ext>
          </c:extLst>
        </c:ser>
        <c:ser>
          <c:idx val="1"/>
          <c:order val="1"/>
          <c:tx>
            <c:strRef>
              <c:f>'5. Efekty_działania'!$G$16</c:f>
              <c:strCache>
                <c:ptCount val="1"/>
                <c:pt idx="0">
                  <c:v>Deklaracja IOB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'5. Efekty_działania'!$E$17:$E$22</c:f>
              <c:strCache>
                <c:ptCount val="6"/>
                <c:pt idx="0">
                  <c:v>UZUPEŁNIJ &lt;TYP IOB&gt;</c:v>
                </c:pt>
                <c:pt idx="1">
                  <c:v>Minimum 60% usług doradczych to usługi prorozwojowe</c:v>
                </c:pt>
                <c:pt idx="2">
                  <c:v>Posiadanie referencji, potwierdzeń dot. jakości usług</c:v>
                </c:pt>
                <c:pt idx="3">
                  <c:v>Prowadzenie badań poziomu zaspokojenia potrzeb</c:v>
                </c:pt>
                <c:pt idx="4">
                  <c:v>Prowadzenie odroczonych badań skuteczności usług</c:v>
                </c:pt>
                <c:pt idx="5">
                  <c:v>Posiadanie i wdrożenie procedury obsługi reklamacji</c:v>
                </c:pt>
              </c:strCache>
            </c:strRef>
          </c:cat>
          <c:val>
            <c:numRef>
              <c:f>'5. Efekty_działania'!$G$17:$G$22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6-4EB6-AE54-6164D356E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918400"/>
        <c:axId val="213918792"/>
        <c:axId val="0"/>
      </c:bar3DChart>
      <c:catAx>
        <c:axId val="21391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13918792"/>
        <c:crosses val="autoZero"/>
        <c:auto val="1"/>
        <c:lblAlgn val="ctr"/>
        <c:lblOffset val="100"/>
        <c:noMultiLvlLbl val="0"/>
      </c:catAx>
      <c:valAx>
        <c:axId val="213918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1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-1</xdr:colOff>
      <xdr:row>25</xdr:row>
      <xdr:rowOff>160564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17319</xdr:rowOff>
    </xdr:from>
    <xdr:to>
      <xdr:col>9</xdr:col>
      <xdr:colOff>675410</xdr:colOff>
      <xdr:row>50</xdr:row>
      <xdr:rowOff>155864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17319</xdr:rowOff>
    </xdr:from>
    <xdr:to>
      <xdr:col>10</xdr:col>
      <xdr:colOff>-1</xdr:colOff>
      <xdr:row>76</xdr:row>
      <xdr:rowOff>17319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34637</xdr:colOff>
      <xdr:row>78</xdr:row>
      <xdr:rowOff>86592</xdr:rowOff>
    </xdr:from>
    <xdr:to>
      <xdr:col>10</xdr:col>
      <xdr:colOff>0</xdr:colOff>
      <xdr:row>101</xdr:row>
      <xdr:rowOff>121228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675409</xdr:colOff>
      <xdr:row>3</xdr:row>
      <xdr:rowOff>41130</xdr:rowOff>
    </xdr:from>
    <xdr:to>
      <xdr:col>22</xdr:col>
      <xdr:colOff>152771</xdr:colOff>
      <xdr:row>26</xdr:row>
      <xdr:rowOff>41130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6494</xdr:colOff>
      <xdr:row>28</xdr:row>
      <xdr:rowOff>64942</xdr:rowOff>
    </xdr:from>
    <xdr:to>
      <xdr:col>22</xdr:col>
      <xdr:colOff>125556</xdr:colOff>
      <xdr:row>51</xdr:row>
      <xdr:rowOff>41129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683783</xdr:colOff>
      <xdr:row>53</xdr:row>
      <xdr:rowOff>17318</xdr:rowOff>
    </xdr:from>
    <xdr:to>
      <xdr:col>22</xdr:col>
      <xdr:colOff>77933</xdr:colOff>
      <xdr:row>76</xdr:row>
      <xdr:rowOff>17318</xdr:rowOff>
    </xdr:to>
    <xdr:graphicFrame macro="">
      <xdr:nvGraphicFramePr>
        <xdr:cNvPr id="10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23501</xdr:colOff>
      <xdr:row>3</xdr:row>
      <xdr:rowOff>58138</xdr:rowOff>
    </xdr:from>
    <xdr:to>
      <xdr:col>30</xdr:col>
      <xdr:colOff>363682</xdr:colOff>
      <xdr:row>26</xdr:row>
      <xdr:rowOff>44531</xdr:rowOff>
    </xdr:to>
    <xdr:graphicFrame macro="">
      <xdr:nvGraphicFramePr>
        <xdr:cNvPr id="11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9895</xdr:colOff>
      <xdr:row>28</xdr:row>
      <xdr:rowOff>44531</xdr:rowOff>
    </xdr:from>
    <xdr:to>
      <xdr:col>30</xdr:col>
      <xdr:colOff>381001</xdr:colOff>
      <xdr:row>51</xdr:row>
      <xdr:rowOff>30924</xdr:rowOff>
    </xdr:to>
    <xdr:graphicFrame macro="">
      <xdr:nvGraphicFramePr>
        <xdr:cNvPr id="12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5"/>
  <sheetViews>
    <sheetView showGridLines="0" showRowColHeaders="0" tabSelected="1" zoomScale="200" zoomScaleNormal="200" zoomScaleSheetLayoutView="140" workbookViewId="0">
      <selection activeCell="A3" sqref="A3"/>
    </sheetView>
  </sheetViews>
  <sheetFormatPr defaultColWidth="9.125" defaultRowHeight="15" x14ac:dyDescent="0.25"/>
  <cols>
    <col min="1" max="1" width="34.25" style="116" customWidth="1"/>
    <col min="2" max="2" width="40.875" style="116" customWidth="1"/>
    <col min="3" max="3" width="9" style="119" customWidth="1"/>
    <col min="4" max="4" width="9" style="120" customWidth="1"/>
    <col min="5" max="5" width="9" style="121" customWidth="1"/>
    <col min="6" max="16384" width="9.125" style="116"/>
  </cols>
  <sheetData>
    <row r="1" spans="1:5" ht="15.75" x14ac:dyDescent="0.3">
      <c r="A1" s="127" t="s">
        <v>368</v>
      </c>
      <c r="B1" s="128"/>
    </row>
    <row r="2" spans="1:5" x14ac:dyDescent="0.25">
      <c r="A2" s="122" t="s">
        <v>138</v>
      </c>
      <c r="C2" s="123" t="s">
        <v>139</v>
      </c>
    </row>
    <row r="3" spans="1:5" x14ac:dyDescent="0.25">
      <c r="C3" s="123" t="s">
        <v>140</v>
      </c>
    </row>
    <row r="4" spans="1:5" x14ac:dyDescent="0.25">
      <c r="A4" s="116" t="s">
        <v>347</v>
      </c>
      <c r="B4" s="124"/>
      <c r="C4" s="123" t="s">
        <v>143</v>
      </c>
    </row>
    <row r="5" spans="1:5" x14ac:dyDescent="0.25">
      <c r="A5" s="125" t="s">
        <v>348</v>
      </c>
      <c r="B5" s="124"/>
      <c r="C5" s="123" t="s">
        <v>141</v>
      </c>
    </row>
    <row r="6" spans="1:5" x14ac:dyDescent="0.25">
      <c r="A6" s="116" t="s">
        <v>349</v>
      </c>
      <c r="B6" s="124"/>
      <c r="C6" s="123" t="s">
        <v>329</v>
      </c>
    </row>
    <row r="7" spans="1:5" x14ac:dyDescent="0.25">
      <c r="A7" s="116" t="s">
        <v>350</v>
      </c>
      <c r="B7" s="124"/>
      <c r="C7" s="123" t="s">
        <v>330</v>
      </c>
    </row>
    <row r="8" spans="1:5" x14ac:dyDescent="0.25">
      <c r="A8" s="116" t="s">
        <v>351</v>
      </c>
      <c r="B8" s="124"/>
      <c r="C8" s="123" t="s">
        <v>346</v>
      </c>
    </row>
    <row r="9" spans="1:5" s="126" customFormat="1" x14ac:dyDescent="0.25">
      <c r="C9" s="123" t="s">
        <v>328</v>
      </c>
      <c r="D9" s="120"/>
      <c r="E9" s="120"/>
    </row>
    <row r="10" spans="1:5" s="126" customFormat="1" x14ac:dyDescent="0.25">
      <c r="C10" s="123" t="s">
        <v>325</v>
      </c>
      <c r="D10" s="120"/>
      <c r="E10" s="120"/>
    </row>
    <row r="11" spans="1:5" s="126" customFormat="1" x14ac:dyDescent="0.25">
      <c r="C11" s="123" t="s">
        <v>336</v>
      </c>
      <c r="D11" s="120"/>
      <c r="E11" s="120"/>
    </row>
    <row r="12" spans="1:5" s="126" customFormat="1" x14ac:dyDescent="0.25">
      <c r="C12" s="119"/>
      <c r="D12" s="120"/>
      <c r="E12" s="120"/>
    </row>
    <row r="13" spans="1:5" s="126" customFormat="1" x14ac:dyDescent="0.25">
      <c r="C13" s="119"/>
      <c r="D13" s="120"/>
      <c r="E13" s="120"/>
    </row>
    <row r="14" spans="1:5" s="126" customFormat="1" x14ac:dyDescent="0.25">
      <c r="C14" s="119"/>
      <c r="D14" s="120"/>
      <c r="E14" s="120"/>
    </row>
    <row r="15" spans="1:5" s="126" customFormat="1" x14ac:dyDescent="0.25">
      <c r="C15" s="119"/>
      <c r="D15" s="120"/>
      <c r="E15" s="120"/>
    </row>
  </sheetData>
  <sheetProtection password="D8FF" sheet="1" objects="1" scenarios="1"/>
  <protectedRanges>
    <protectedRange sqref="B4:B8" name="metry"/>
  </protectedRanges>
  <customSheetViews>
    <customSheetView guid="{6F0A0BD2-4A59-4506-8D54-D31D4683448E}" scale="295" showGridLines="0" showRowCol="0">
      <selection activeCell="B3" sqref="B3"/>
      <pageMargins left="0.7" right="0.7" top="0.75" bottom="0.75" header="0.3" footer="0.3"/>
      <pageSetup paperSize="9" scale="85" orientation="portrait" verticalDpi="0" r:id="rId1"/>
    </customSheetView>
  </customSheetViews>
  <mergeCells count="1">
    <mergeCell ref="A1:B1"/>
  </mergeCells>
  <dataValidations count="1">
    <dataValidation type="list" allowBlank="1" showErrorMessage="1" sqref="B8">
      <formula1>$C$2:$C$11</formula1>
    </dataValidation>
  </dataValidations>
  <pageMargins left="0.7" right="0.7" top="0.75" bottom="0.75" header="0.3" footer="0.3"/>
  <pageSetup paperSize="9" scale="8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7"/>
  <sheetViews>
    <sheetView topLeftCell="A13" zoomScale="70" zoomScaleNormal="70" workbookViewId="0">
      <selection activeCell="A13" sqref="A13"/>
    </sheetView>
  </sheetViews>
  <sheetFormatPr defaultColWidth="9.125" defaultRowHeight="15" x14ac:dyDescent="0.25"/>
  <cols>
    <col min="1" max="1" width="52.75" style="9" customWidth="1"/>
    <col min="2" max="2" width="47.75" style="9" customWidth="1"/>
    <col min="3" max="3" width="9.125" style="9"/>
    <col min="4" max="4" width="47.75" style="9" customWidth="1"/>
    <col min="5" max="5" width="9.125" style="9"/>
    <col min="6" max="6" width="47.75" style="15" customWidth="1"/>
    <col min="7" max="7" width="9.125" style="9"/>
    <col min="8" max="8" width="47.75" style="15" customWidth="1"/>
    <col min="9" max="9" width="9.125" style="9"/>
    <col min="10" max="10" width="47.75" style="15" customWidth="1"/>
    <col min="11" max="11" width="9.125" style="9"/>
    <col min="12" max="12" width="47.75" style="15" customWidth="1"/>
    <col min="13" max="13" width="9.125" style="9"/>
    <col min="14" max="14" width="47.75" style="15" customWidth="1"/>
    <col min="15" max="15" width="9.125" style="9"/>
    <col min="16" max="16" width="47.75" style="15" customWidth="1"/>
    <col min="17" max="17" width="9.125" style="9"/>
    <col min="18" max="18" width="47.75" style="15" customWidth="1"/>
    <col min="19" max="19" width="9.125" style="9"/>
    <col min="20" max="20" width="47.75" style="15" customWidth="1"/>
    <col min="21" max="16384" width="9.125" style="9"/>
  </cols>
  <sheetData>
    <row r="2" spans="2:20" x14ac:dyDescent="0.25">
      <c r="B2" s="21" t="s">
        <v>142</v>
      </c>
      <c r="D2" s="9" t="s">
        <v>144</v>
      </c>
      <c r="F2" s="15" t="s">
        <v>166</v>
      </c>
      <c r="H2" s="15" t="s">
        <v>189</v>
      </c>
      <c r="J2" s="15" t="s">
        <v>211</v>
      </c>
      <c r="L2" s="15" t="s">
        <v>228</v>
      </c>
      <c r="N2" s="15" t="s">
        <v>247</v>
      </c>
      <c r="P2" s="15" t="s">
        <v>270</v>
      </c>
      <c r="R2" s="15" t="s">
        <v>293</v>
      </c>
      <c r="T2" s="15" t="s">
        <v>294</v>
      </c>
    </row>
    <row r="4" spans="2:20" x14ac:dyDescent="0.25">
      <c r="B4" s="22" t="s">
        <v>50</v>
      </c>
      <c r="D4" s="22" t="s">
        <v>50</v>
      </c>
    </row>
    <row r="5" spans="2:20" ht="135" customHeight="1" x14ac:dyDescent="0.25">
      <c r="B5" s="23" t="s">
        <v>112</v>
      </c>
      <c r="D5" s="24" t="s">
        <v>145</v>
      </c>
      <c r="E5" s="15"/>
      <c r="F5" s="15" t="s">
        <v>167</v>
      </c>
      <c r="H5" s="15" t="s">
        <v>190</v>
      </c>
      <c r="J5" s="15" t="s">
        <v>212</v>
      </c>
      <c r="L5" s="15" t="s">
        <v>229</v>
      </c>
      <c r="N5" s="15" t="s">
        <v>248</v>
      </c>
      <c r="P5" s="15" t="s">
        <v>271</v>
      </c>
      <c r="R5" s="15" t="s">
        <v>295</v>
      </c>
      <c r="T5" s="15" t="s">
        <v>317</v>
      </c>
    </row>
    <row r="6" spans="2:20" ht="90" x14ac:dyDescent="0.25">
      <c r="B6" s="16" t="s">
        <v>137</v>
      </c>
      <c r="D6" s="16" t="s">
        <v>146</v>
      </c>
      <c r="F6" s="15" t="s">
        <v>168</v>
      </c>
      <c r="H6" s="15" t="s">
        <v>191</v>
      </c>
      <c r="J6" s="15" t="s">
        <v>213</v>
      </c>
      <c r="L6" s="15" t="s">
        <v>230</v>
      </c>
      <c r="N6" s="15" t="s">
        <v>249</v>
      </c>
      <c r="P6" s="15" t="s">
        <v>272</v>
      </c>
      <c r="R6" s="15" t="s">
        <v>296</v>
      </c>
      <c r="T6" s="15" t="s">
        <v>296</v>
      </c>
    </row>
    <row r="7" spans="2:20" ht="60" x14ac:dyDescent="0.25">
      <c r="B7" s="23" t="s">
        <v>30</v>
      </c>
      <c r="D7" s="23" t="s">
        <v>30</v>
      </c>
      <c r="F7" s="23" t="s">
        <v>30</v>
      </c>
      <c r="H7" s="23" t="s">
        <v>30</v>
      </c>
      <c r="J7" s="23" t="s">
        <v>30</v>
      </c>
      <c r="L7" s="23" t="s">
        <v>30</v>
      </c>
      <c r="N7" s="23" t="s">
        <v>30</v>
      </c>
      <c r="P7" s="23" t="s">
        <v>30</v>
      </c>
      <c r="R7" s="23" t="s">
        <v>30</v>
      </c>
      <c r="T7" s="23" t="s">
        <v>30</v>
      </c>
    </row>
    <row r="8" spans="2:20" ht="75" x14ac:dyDescent="0.25">
      <c r="B8" s="16" t="s">
        <v>26</v>
      </c>
      <c r="D8" s="16" t="s">
        <v>26</v>
      </c>
      <c r="F8" s="15" t="s">
        <v>26</v>
      </c>
      <c r="H8" s="15" t="s">
        <v>192</v>
      </c>
      <c r="J8" s="15" t="s">
        <v>26</v>
      </c>
      <c r="L8" s="15" t="s">
        <v>26</v>
      </c>
      <c r="N8" s="15" t="s">
        <v>26</v>
      </c>
      <c r="P8" s="15" t="s">
        <v>26</v>
      </c>
      <c r="R8" s="15" t="s">
        <v>26</v>
      </c>
      <c r="T8" s="15" t="s">
        <v>26</v>
      </c>
    </row>
    <row r="9" spans="2:20" ht="90" x14ac:dyDescent="0.25">
      <c r="B9" s="16" t="s">
        <v>27</v>
      </c>
      <c r="D9" s="16" t="s">
        <v>27</v>
      </c>
      <c r="F9" s="15" t="s">
        <v>169</v>
      </c>
      <c r="H9" s="15" t="s">
        <v>169</v>
      </c>
      <c r="J9" s="15" t="s">
        <v>214</v>
      </c>
      <c r="L9" s="15" t="s">
        <v>231</v>
      </c>
      <c r="N9" s="15" t="s">
        <v>231</v>
      </c>
      <c r="P9" s="15" t="s">
        <v>231</v>
      </c>
      <c r="R9" s="15" t="s">
        <v>231</v>
      </c>
      <c r="T9" s="15" t="s">
        <v>231</v>
      </c>
    </row>
    <row r="10" spans="2:20" ht="90" x14ac:dyDescent="0.25">
      <c r="B10" s="16" t="s">
        <v>31</v>
      </c>
      <c r="D10" s="16" t="s">
        <v>147</v>
      </c>
      <c r="F10" s="15" t="s">
        <v>170</v>
      </c>
      <c r="H10" s="15" t="s">
        <v>193</v>
      </c>
      <c r="J10" s="15" t="s">
        <v>215</v>
      </c>
      <c r="L10" s="15" t="s">
        <v>232</v>
      </c>
      <c r="N10" s="15" t="s">
        <v>262</v>
      </c>
      <c r="P10" s="15" t="s">
        <v>275</v>
      </c>
      <c r="R10" s="15" t="s">
        <v>297</v>
      </c>
      <c r="T10" s="15" t="s">
        <v>318</v>
      </c>
    </row>
    <row r="11" spans="2:20" ht="90.75" customHeight="1" x14ac:dyDescent="0.25">
      <c r="B11" s="16" t="s">
        <v>117</v>
      </c>
      <c r="D11" s="16" t="s">
        <v>148</v>
      </c>
      <c r="F11" s="15" t="s">
        <v>171</v>
      </c>
      <c r="H11" s="15" t="s">
        <v>194</v>
      </c>
      <c r="J11" s="15" t="s">
        <v>216</v>
      </c>
      <c r="L11" s="15" t="s">
        <v>233</v>
      </c>
      <c r="N11" s="15" t="s">
        <v>263</v>
      </c>
      <c r="P11" s="15" t="s">
        <v>274</v>
      </c>
      <c r="R11" s="15" t="s">
        <v>298</v>
      </c>
      <c r="T11" s="15" t="s">
        <v>298</v>
      </c>
    </row>
    <row r="12" spans="2:20" ht="81" customHeight="1" x14ac:dyDescent="0.25">
      <c r="B12" s="16" t="s">
        <v>32</v>
      </c>
      <c r="D12" s="16" t="s">
        <v>149</v>
      </c>
      <c r="F12" s="15" t="s">
        <v>172</v>
      </c>
      <c r="H12" s="15" t="s">
        <v>195</v>
      </c>
      <c r="J12" s="15" t="s">
        <v>217</v>
      </c>
      <c r="L12" s="15" t="s">
        <v>234</v>
      </c>
      <c r="N12" s="15" t="s">
        <v>261</v>
      </c>
      <c r="P12" s="15" t="s">
        <v>273</v>
      </c>
      <c r="R12" s="15" t="s">
        <v>299</v>
      </c>
      <c r="T12" s="15" t="s">
        <v>319</v>
      </c>
    </row>
    <row r="13" spans="2:20" ht="90" customHeight="1" x14ac:dyDescent="0.25">
      <c r="B13" s="16" t="s">
        <v>118</v>
      </c>
      <c r="D13" s="16" t="s">
        <v>150</v>
      </c>
      <c r="F13" s="15" t="s">
        <v>173</v>
      </c>
      <c r="H13" s="15" t="s">
        <v>196</v>
      </c>
      <c r="J13" s="15" t="s">
        <v>158</v>
      </c>
      <c r="L13" s="15" t="s">
        <v>235</v>
      </c>
      <c r="N13" s="15" t="s">
        <v>250</v>
      </c>
      <c r="P13" s="15" t="s">
        <v>250</v>
      </c>
      <c r="R13" s="15" t="s">
        <v>158</v>
      </c>
      <c r="T13" s="15" t="s">
        <v>158</v>
      </c>
    </row>
    <row r="14" spans="2:20" ht="78.75" customHeight="1" x14ac:dyDescent="0.25">
      <c r="B14" s="16" t="s">
        <v>119</v>
      </c>
      <c r="D14" s="16" t="s">
        <v>151</v>
      </c>
      <c r="F14" s="15" t="s">
        <v>174</v>
      </c>
      <c r="H14" s="15" t="s">
        <v>197</v>
      </c>
      <c r="J14" s="15" t="s">
        <v>158</v>
      </c>
      <c r="L14" s="15" t="s">
        <v>236</v>
      </c>
      <c r="N14" s="15" t="s">
        <v>367</v>
      </c>
      <c r="P14" s="15" t="s">
        <v>276</v>
      </c>
      <c r="R14" s="15" t="s">
        <v>158</v>
      </c>
      <c r="T14" s="15" t="s">
        <v>158</v>
      </c>
    </row>
    <row r="15" spans="2:20" ht="70.5" customHeight="1" x14ac:dyDescent="0.25">
      <c r="B15" s="16" t="s">
        <v>120</v>
      </c>
      <c r="D15" s="16" t="s">
        <v>152</v>
      </c>
      <c r="F15" s="15" t="s">
        <v>175</v>
      </c>
      <c r="H15" s="15" t="s">
        <v>366</v>
      </c>
      <c r="J15" s="15" t="s">
        <v>219</v>
      </c>
      <c r="L15" s="15" t="s">
        <v>237</v>
      </c>
      <c r="N15" s="15" t="s">
        <v>251</v>
      </c>
      <c r="P15" s="15" t="s">
        <v>277</v>
      </c>
      <c r="R15" s="15" t="s">
        <v>300</v>
      </c>
      <c r="T15" s="15" t="s">
        <v>320</v>
      </c>
    </row>
    <row r="16" spans="2:20" ht="68.25" customHeight="1" x14ac:dyDescent="0.25">
      <c r="B16" s="16" t="s">
        <v>121</v>
      </c>
      <c r="D16" s="16" t="s">
        <v>153</v>
      </c>
      <c r="F16" s="15" t="s">
        <v>332</v>
      </c>
      <c r="H16" s="16" t="s">
        <v>121</v>
      </c>
      <c r="J16" s="15" t="s">
        <v>218</v>
      </c>
      <c r="L16" s="15" t="s">
        <v>238</v>
      </c>
      <c r="N16" s="15" t="s">
        <v>252</v>
      </c>
      <c r="P16" s="15" t="s">
        <v>278</v>
      </c>
      <c r="R16" s="15" t="s">
        <v>301</v>
      </c>
      <c r="T16" s="15" t="s">
        <v>321</v>
      </c>
    </row>
    <row r="17" spans="2:20" ht="105" customHeight="1" x14ac:dyDescent="0.25">
      <c r="B17" s="16" t="s">
        <v>38</v>
      </c>
      <c r="D17" s="16" t="s">
        <v>176</v>
      </c>
      <c r="F17" s="16" t="s">
        <v>177</v>
      </c>
      <c r="H17" s="16" t="s">
        <v>38</v>
      </c>
      <c r="J17" s="16" t="s">
        <v>38</v>
      </c>
      <c r="L17" s="16" t="s">
        <v>38</v>
      </c>
      <c r="N17" s="16" t="s">
        <v>177</v>
      </c>
      <c r="P17" s="16" t="s">
        <v>177</v>
      </c>
      <c r="R17" s="15" t="s">
        <v>302</v>
      </c>
      <c r="T17" s="15" t="s">
        <v>302</v>
      </c>
    </row>
    <row r="18" spans="2:20" ht="120" customHeight="1" x14ac:dyDescent="0.25">
      <c r="B18" s="16" t="s">
        <v>37</v>
      </c>
      <c r="D18" s="16" t="s">
        <v>37</v>
      </c>
      <c r="F18" s="16" t="s">
        <v>37</v>
      </c>
      <c r="H18" s="16" t="s">
        <v>37</v>
      </c>
      <c r="J18" s="16" t="s">
        <v>37</v>
      </c>
      <c r="L18" s="16" t="s">
        <v>37</v>
      </c>
      <c r="N18" s="16" t="s">
        <v>254</v>
      </c>
      <c r="P18" s="16" t="s">
        <v>279</v>
      </c>
      <c r="R18" s="15" t="s">
        <v>303</v>
      </c>
      <c r="T18" s="15" t="s">
        <v>303</v>
      </c>
    </row>
    <row r="19" spans="2:20" ht="120.75" customHeight="1" x14ac:dyDescent="0.25">
      <c r="B19" s="16" t="s">
        <v>122</v>
      </c>
      <c r="D19" s="16" t="s">
        <v>122</v>
      </c>
      <c r="F19" s="16" t="s">
        <v>122</v>
      </c>
      <c r="H19" s="16" t="s">
        <v>122</v>
      </c>
      <c r="J19" s="16" t="s">
        <v>122</v>
      </c>
      <c r="L19" s="16" t="s">
        <v>122</v>
      </c>
      <c r="N19" s="16" t="s">
        <v>253</v>
      </c>
      <c r="P19" s="16" t="s">
        <v>280</v>
      </c>
      <c r="R19" s="15" t="s">
        <v>304</v>
      </c>
      <c r="T19" s="15" t="s">
        <v>304</v>
      </c>
    </row>
    <row r="20" spans="2:20" ht="135" customHeight="1" x14ac:dyDescent="0.25">
      <c r="B20" s="16" t="s">
        <v>39</v>
      </c>
      <c r="D20" s="16" t="s">
        <v>39</v>
      </c>
      <c r="F20" s="16" t="s">
        <v>39</v>
      </c>
      <c r="H20" s="16" t="s">
        <v>39</v>
      </c>
      <c r="J20" s="16" t="s">
        <v>39</v>
      </c>
      <c r="L20" s="16" t="s">
        <v>39</v>
      </c>
      <c r="N20" s="16" t="s">
        <v>255</v>
      </c>
      <c r="P20" s="15" t="s">
        <v>39</v>
      </c>
      <c r="R20" s="15" t="s">
        <v>305</v>
      </c>
      <c r="T20" s="15" t="s">
        <v>305</v>
      </c>
    </row>
    <row r="21" spans="2:20" ht="75" customHeight="1" x14ac:dyDescent="0.25">
      <c r="B21" s="16" t="s">
        <v>40</v>
      </c>
      <c r="D21" s="16" t="s">
        <v>40</v>
      </c>
      <c r="F21" s="16" t="s">
        <v>40</v>
      </c>
      <c r="H21" s="16" t="s">
        <v>40</v>
      </c>
      <c r="J21" s="16" t="s">
        <v>40</v>
      </c>
      <c r="L21" s="16" t="s">
        <v>40</v>
      </c>
      <c r="N21" s="16" t="s">
        <v>40</v>
      </c>
      <c r="P21" s="15" t="s">
        <v>281</v>
      </c>
      <c r="R21" s="16" t="s">
        <v>41</v>
      </c>
      <c r="T21" s="16" t="s">
        <v>41</v>
      </c>
    </row>
    <row r="22" spans="2:20" ht="75.75" customHeight="1" x14ac:dyDescent="0.25">
      <c r="B22" s="16" t="s">
        <v>41</v>
      </c>
      <c r="D22" s="16" t="s">
        <v>41</v>
      </c>
      <c r="F22" s="16" t="s">
        <v>41</v>
      </c>
      <c r="H22" s="16" t="s">
        <v>41</v>
      </c>
      <c r="J22" s="16" t="s">
        <v>41</v>
      </c>
      <c r="L22" s="16" t="s">
        <v>41</v>
      </c>
      <c r="N22" s="16" t="s">
        <v>41</v>
      </c>
      <c r="P22" s="16" t="s">
        <v>41</v>
      </c>
      <c r="R22" s="15" t="s">
        <v>158</v>
      </c>
      <c r="T22" s="15" t="s">
        <v>158</v>
      </c>
    </row>
    <row r="24" spans="2:20" x14ac:dyDescent="0.25">
      <c r="B24" s="22" t="s">
        <v>50</v>
      </c>
      <c r="D24" s="22" t="s">
        <v>50</v>
      </c>
    </row>
    <row r="25" spans="2:20" ht="75" x14ac:dyDescent="0.25">
      <c r="B25" s="16" t="s">
        <v>54</v>
      </c>
      <c r="D25" s="16" t="s">
        <v>154</v>
      </c>
      <c r="F25" s="15" t="s">
        <v>178</v>
      </c>
      <c r="H25" s="15" t="s">
        <v>201</v>
      </c>
      <c r="J25" s="15" t="s">
        <v>54</v>
      </c>
      <c r="L25" s="15" t="s">
        <v>54</v>
      </c>
      <c r="N25" s="15" t="s">
        <v>256</v>
      </c>
      <c r="P25" s="15" t="s">
        <v>282</v>
      </c>
      <c r="R25" s="15" t="s">
        <v>306</v>
      </c>
      <c r="T25" s="15" t="s">
        <v>306</v>
      </c>
    </row>
    <row r="26" spans="2:20" ht="45" x14ac:dyDescent="0.25">
      <c r="B26" s="16" t="s">
        <v>161</v>
      </c>
      <c r="D26" s="16" t="s">
        <v>161</v>
      </c>
      <c r="F26" s="15" t="s">
        <v>179</v>
      </c>
      <c r="H26" s="15" t="s">
        <v>198</v>
      </c>
      <c r="J26" s="15" t="s">
        <v>220</v>
      </c>
      <c r="L26" s="15" t="s">
        <v>220</v>
      </c>
      <c r="N26" s="15" t="s">
        <v>257</v>
      </c>
      <c r="P26" s="15" t="s">
        <v>283</v>
      </c>
      <c r="R26" s="15" t="s">
        <v>220</v>
      </c>
      <c r="T26" s="15" t="s">
        <v>220</v>
      </c>
    </row>
    <row r="27" spans="2:20" ht="90" x14ac:dyDescent="0.25">
      <c r="B27" s="16" t="s">
        <v>158</v>
      </c>
      <c r="D27" s="16" t="s">
        <v>160</v>
      </c>
      <c r="F27" s="15" t="s">
        <v>180</v>
      </c>
      <c r="H27" s="15" t="s">
        <v>199</v>
      </c>
      <c r="J27" s="15" t="s">
        <v>239</v>
      </c>
      <c r="L27" s="15" t="s">
        <v>239</v>
      </c>
      <c r="N27" s="15" t="s">
        <v>258</v>
      </c>
      <c r="P27" s="15" t="s">
        <v>284</v>
      </c>
      <c r="R27" s="15" t="s">
        <v>158</v>
      </c>
      <c r="T27" s="15" t="s">
        <v>158</v>
      </c>
    </row>
    <row r="28" spans="2:20" ht="60" x14ac:dyDescent="0.25">
      <c r="B28" s="16" t="s">
        <v>158</v>
      </c>
      <c r="D28" s="16" t="s">
        <v>159</v>
      </c>
      <c r="F28" s="15" t="s">
        <v>182</v>
      </c>
      <c r="H28" s="15" t="s">
        <v>200</v>
      </c>
      <c r="J28" s="15" t="s">
        <v>158</v>
      </c>
      <c r="L28" s="15" t="s">
        <v>158</v>
      </c>
      <c r="N28" s="15" t="s">
        <v>260</v>
      </c>
      <c r="P28" s="15" t="s">
        <v>286</v>
      </c>
      <c r="R28" s="15" t="s">
        <v>158</v>
      </c>
      <c r="T28" s="15" t="s">
        <v>158</v>
      </c>
    </row>
    <row r="29" spans="2:20" x14ac:dyDescent="0.25">
      <c r="B29" s="16" t="s">
        <v>158</v>
      </c>
      <c r="D29" s="16" t="s">
        <v>155</v>
      </c>
      <c r="F29" s="16" t="s">
        <v>181</v>
      </c>
      <c r="H29" s="15" t="s">
        <v>158</v>
      </c>
      <c r="J29" s="15" t="s">
        <v>158</v>
      </c>
      <c r="L29" s="15" t="s">
        <v>158</v>
      </c>
      <c r="N29" s="15" t="s">
        <v>259</v>
      </c>
      <c r="P29" s="15" t="s">
        <v>285</v>
      </c>
      <c r="R29" s="15" t="s">
        <v>158</v>
      </c>
      <c r="T29" s="15" t="s">
        <v>158</v>
      </c>
    </row>
    <row r="30" spans="2:20" ht="30" x14ac:dyDescent="0.25">
      <c r="B30" s="16" t="s">
        <v>124</v>
      </c>
      <c r="D30" s="16" t="s">
        <v>124</v>
      </c>
      <c r="F30" s="16" t="s">
        <v>124</v>
      </c>
      <c r="H30" s="16" t="s">
        <v>124</v>
      </c>
      <c r="J30" s="16" t="s">
        <v>124</v>
      </c>
      <c r="L30" s="16" t="s">
        <v>124</v>
      </c>
      <c r="N30" s="16" t="s">
        <v>124</v>
      </c>
      <c r="P30" s="16" t="s">
        <v>124</v>
      </c>
      <c r="R30" s="16" t="s">
        <v>124</v>
      </c>
      <c r="T30" s="16" t="s">
        <v>124</v>
      </c>
    </row>
    <row r="31" spans="2:20" ht="60" x14ac:dyDescent="0.25">
      <c r="B31" s="16" t="s">
        <v>87</v>
      </c>
      <c r="D31" s="16" t="s">
        <v>162</v>
      </c>
      <c r="F31" s="16" t="s">
        <v>162</v>
      </c>
      <c r="H31" s="16" t="s">
        <v>162</v>
      </c>
      <c r="J31" s="16" t="s">
        <v>162</v>
      </c>
      <c r="L31" s="16" t="s">
        <v>162</v>
      </c>
      <c r="N31" s="16" t="s">
        <v>162</v>
      </c>
      <c r="P31" s="16" t="s">
        <v>162</v>
      </c>
      <c r="R31" s="16" t="s">
        <v>307</v>
      </c>
      <c r="T31" s="16" t="s">
        <v>307</v>
      </c>
    </row>
    <row r="32" spans="2:20" ht="60" x14ac:dyDescent="0.25">
      <c r="B32" s="16" t="s">
        <v>125</v>
      </c>
      <c r="D32" s="16" t="s">
        <v>163</v>
      </c>
      <c r="F32" s="16" t="s">
        <v>163</v>
      </c>
      <c r="H32" s="16" t="s">
        <v>163</v>
      </c>
      <c r="J32" s="16" t="s">
        <v>163</v>
      </c>
      <c r="L32" s="16" t="s">
        <v>163</v>
      </c>
      <c r="N32" s="16" t="s">
        <v>163</v>
      </c>
      <c r="P32" s="16" t="s">
        <v>163</v>
      </c>
      <c r="R32" s="15" t="s">
        <v>157</v>
      </c>
      <c r="T32" s="15" t="s">
        <v>157</v>
      </c>
    </row>
    <row r="33" spans="2:20" ht="60" x14ac:dyDescent="0.25">
      <c r="B33" s="16" t="s">
        <v>126</v>
      </c>
      <c r="D33" s="15" t="s">
        <v>156</v>
      </c>
      <c r="F33" s="15" t="s">
        <v>157</v>
      </c>
      <c r="H33" s="15" t="s">
        <v>157</v>
      </c>
      <c r="J33" s="15" t="s">
        <v>157</v>
      </c>
      <c r="L33" s="15" t="s">
        <v>157</v>
      </c>
      <c r="N33" s="15" t="s">
        <v>157</v>
      </c>
      <c r="P33" s="15" t="s">
        <v>157</v>
      </c>
      <c r="R33" s="15" t="s">
        <v>158</v>
      </c>
      <c r="T33" s="15" t="s">
        <v>158</v>
      </c>
    </row>
    <row r="34" spans="2:20" ht="60" x14ac:dyDescent="0.25">
      <c r="B34" s="16" t="s">
        <v>127</v>
      </c>
      <c r="D34" s="15" t="s">
        <v>157</v>
      </c>
      <c r="F34" s="15" t="s">
        <v>158</v>
      </c>
      <c r="H34" s="15" t="s">
        <v>158</v>
      </c>
      <c r="J34" s="15" t="s">
        <v>158</v>
      </c>
      <c r="L34" s="15" t="s">
        <v>158</v>
      </c>
      <c r="N34" s="15" t="s">
        <v>157</v>
      </c>
      <c r="P34" s="15" t="s">
        <v>157</v>
      </c>
      <c r="R34" s="15" t="s">
        <v>158</v>
      </c>
      <c r="T34" s="15" t="s">
        <v>158</v>
      </c>
    </row>
    <row r="36" spans="2:20" x14ac:dyDescent="0.25">
      <c r="B36" s="22" t="s">
        <v>50</v>
      </c>
    </row>
    <row r="37" spans="2:20" ht="195" x14ac:dyDescent="0.25">
      <c r="B37" s="24" t="s">
        <v>128</v>
      </c>
      <c r="D37" s="24" t="s">
        <v>184</v>
      </c>
      <c r="F37" s="16" t="s">
        <v>185</v>
      </c>
      <c r="H37" s="15" t="s">
        <v>203</v>
      </c>
      <c r="J37" s="15" t="s">
        <v>221</v>
      </c>
      <c r="L37" s="15" t="s">
        <v>242</v>
      </c>
      <c r="N37" s="15" t="s">
        <v>264</v>
      </c>
      <c r="P37" s="15" t="s">
        <v>310</v>
      </c>
      <c r="R37" s="15" t="s">
        <v>311</v>
      </c>
      <c r="T37" s="15" t="s">
        <v>323</v>
      </c>
    </row>
    <row r="38" spans="2:20" ht="45" x14ac:dyDescent="0.25">
      <c r="B38" s="24" t="s">
        <v>129</v>
      </c>
      <c r="D38" s="24" t="s">
        <v>129</v>
      </c>
      <c r="F38" s="24" t="s">
        <v>129</v>
      </c>
      <c r="H38" s="24" t="s">
        <v>129</v>
      </c>
      <c r="J38" s="24" t="s">
        <v>129</v>
      </c>
      <c r="L38" s="24" t="s">
        <v>129</v>
      </c>
      <c r="N38" s="24" t="s">
        <v>129</v>
      </c>
      <c r="P38" s="24" t="s">
        <v>129</v>
      </c>
      <c r="R38" s="24" t="s">
        <v>129</v>
      </c>
      <c r="T38" s="24" t="s">
        <v>129</v>
      </c>
    </row>
    <row r="39" spans="2:20" s="16" customFormat="1" ht="165" x14ac:dyDescent="0.25">
      <c r="B39" s="16" t="s">
        <v>342</v>
      </c>
      <c r="D39" s="16" t="s">
        <v>164</v>
      </c>
      <c r="F39" s="16" t="s">
        <v>340</v>
      </c>
      <c r="H39" s="16" t="s">
        <v>343</v>
      </c>
      <c r="J39" s="16" t="s">
        <v>344</v>
      </c>
      <c r="L39" s="15" t="s">
        <v>240</v>
      </c>
      <c r="N39" s="15" t="s">
        <v>265</v>
      </c>
      <c r="P39" s="15" t="s">
        <v>288</v>
      </c>
      <c r="R39" s="15" t="s">
        <v>308</v>
      </c>
      <c r="T39" s="15" t="s">
        <v>308</v>
      </c>
    </row>
    <row r="40" spans="2:20" s="16" customFormat="1" ht="45" x14ac:dyDescent="0.25">
      <c r="B40" s="16" t="s">
        <v>341</v>
      </c>
      <c r="D40" s="16" t="s">
        <v>341</v>
      </c>
      <c r="F40" s="16" t="s">
        <v>341</v>
      </c>
      <c r="H40" s="16" t="s">
        <v>341</v>
      </c>
      <c r="J40" s="16" t="s">
        <v>341</v>
      </c>
      <c r="L40" s="16" t="s">
        <v>341</v>
      </c>
      <c r="N40" s="16" t="s">
        <v>341</v>
      </c>
      <c r="P40" s="16" t="s">
        <v>341</v>
      </c>
      <c r="R40" s="16" t="s">
        <v>341</v>
      </c>
      <c r="T40" s="16" t="s">
        <v>341</v>
      </c>
    </row>
    <row r="41" spans="2:20" ht="60.75" customHeight="1" x14ac:dyDescent="0.25">
      <c r="B41" s="16" t="s">
        <v>130</v>
      </c>
      <c r="D41" s="16" t="s">
        <v>130</v>
      </c>
      <c r="F41" s="24" t="s">
        <v>183</v>
      </c>
      <c r="H41" s="15" t="s">
        <v>202</v>
      </c>
      <c r="J41" s="15" t="s">
        <v>222</v>
      </c>
      <c r="L41" s="15" t="s">
        <v>241</v>
      </c>
      <c r="N41" s="16" t="s">
        <v>266</v>
      </c>
      <c r="P41" s="16" t="s">
        <v>287</v>
      </c>
      <c r="R41" s="15" t="s">
        <v>309</v>
      </c>
      <c r="T41" s="15" t="s">
        <v>322</v>
      </c>
    </row>
    <row r="42" spans="2:20" x14ac:dyDescent="0.25">
      <c r="F42" s="24"/>
    </row>
    <row r="43" spans="2:20" x14ac:dyDescent="0.25">
      <c r="B43" s="22" t="s">
        <v>50</v>
      </c>
    </row>
    <row r="44" spans="2:20" ht="45" x14ac:dyDescent="0.25">
      <c r="B44" s="16" t="s">
        <v>131</v>
      </c>
      <c r="D44" s="16" t="s">
        <v>131</v>
      </c>
      <c r="F44" s="16" t="s">
        <v>131</v>
      </c>
      <c r="H44" s="15" t="s">
        <v>204</v>
      </c>
      <c r="J44" s="15" t="s">
        <v>243</v>
      </c>
      <c r="L44" s="15" t="s">
        <v>244</v>
      </c>
      <c r="N44" s="15" t="s">
        <v>289</v>
      </c>
      <c r="P44" s="15" t="s">
        <v>290</v>
      </c>
      <c r="R44" s="15" t="s">
        <v>312</v>
      </c>
      <c r="T44" s="15" t="s">
        <v>312</v>
      </c>
    </row>
    <row r="45" spans="2:20" ht="30" x14ac:dyDescent="0.25">
      <c r="B45" s="16" t="s">
        <v>65</v>
      </c>
      <c r="D45" s="16" t="s">
        <v>65</v>
      </c>
      <c r="F45" s="16" t="s">
        <v>65</v>
      </c>
      <c r="H45" s="16" t="s">
        <v>65</v>
      </c>
      <c r="J45" s="16" t="s">
        <v>65</v>
      </c>
      <c r="L45" s="16" t="s">
        <v>65</v>
      </c>
      <c r="N45" s="16" t="s">
        <v>65</v>
      </c>
      <c r="P45" s="16" t="s">
        <v>65</v>
      </c>
      <c r="R45" s="16" t="s">
        <v>65</v>
      </c>
      <c r="T45" s="16" t="s">
        <v>65</v>
      </c>
    </row>
    <row r="46" spans="2:20" ht="30" x14ac:dyDescent="0.25">
      <c r="B46" s="16" t="s">
        <v>132</v>
      </c>
      <c r="D46" s="16" t="s">
        <v>132</v>
      </c>
      <c r="F46" s="16" t="s">
        <v>132</v>
      </c>
      <c r="H46" s="16" t="s">
        <v>132</v>
      </c>
      <c r="J46" s="16" t="s">
        <v>132</v>
      </c>
      <c r="L46" s="16" t="s">
        <v>132</v>
      </c>
      <c r="N46" s="16" t="s">
        <v>132</v>
      </c>
      <c r="P46" s="16" t="s">
        <v>132</v>
      </c>
      <c r="R46" s="16" t="s">
        <v>132</v>
      </c>
      <c r="T46" s="16" t="s">
        <v>132</v>
      </c>
    </row>
    <row r="47" spans="2:20" ht="30" x14ac:dyDescent="0.25">
      <c r="B47" s="15" t="s">
        <v>133</v>
      </c>
      <c r="D47" s="15" t="s">
        <v>133</v>
      </c>
      <c r="F47" s="15" t="s">
        <v>133</v>
      </c>
      <c r="H47" s="15" t="s">
        <v>133</v>
      </c>
      <c r="J47" s="15" t="s">
        <v>133</v>
      </c>
      <c r="L47" s="15" t="s">
        <v>133</v>
      </c>
      <c r="N47" s="15" t="s">
        <v>133</v>
      </c>
      <c r="P47" s="15" t="s">
        <v>133</v>
      </c>
      <c r="R47" s="15" t="s">
        <v>313</v>
      </c>
      <c r="T47" s="15" t="s">
        <v>313</v>
      </c>
    </row>
    <row r="48" spans="2:20" ht="30" x14ac:dyDescent="0.25">
      <c r="B48" s="15" t="s">
        <v>110</v>
      </c>
      <c r="D48" s="15" t="s">
        <v>110</v>
      </c>
      <c r="F48" s="15" t="s">
        <v>110</v>
      </c>
      <c r="H48" s="15" t="s">
        <v>110</v>
      </c>
      <c r="J48" s="15" t="s">
        <v>110</v>
      </c>
      <c r="L48" s="15" t="s">
        <v>110</v>
      </c>
      <c r="N48" s="15" t="s">
        <v>110</v>
      </c>
      <c r="P48" s="15" t="s">
        <v>110</v>
      </c>
      <c r="R48" s="15" t="s">
        <v>110</v>
      </c>
      <c r="T48" s="15" t="s">
        <v>110</v>
      </c>
    </row>
    <row r="50" spans="2:20" x14ac:dyDescent="0.25">
      <c r="B50" s="22" t="s">
        <v>50</v>
      </c>
    </row>
    <row r="51" spans="2:20" ht="90" x14ac:dyDescent="0.25">
      <c r="B51" s="15" t="s">
        <v>75</v>
      </c>
      <c r="D51" s="15" t="s">
        <v>165</v>
      </c>
      <c r="F51" s="15" t="s">
        <v>186</v>
      </c>
      <c r="H51" s="15" t="s">
        <v>208</v>
      </c>
      <c r="J51" s="15" t="s">
        <v>223</v>
      </c>
      <c r="L51" s="15" t="s">
        <v>223</v>
      </c>
      <c r="N51" s="15" t="s">
        <v>267</v>
      </c>
      <c r="P51" s="15" t="s">
        <v>292</v>
      </c>
      <c r="R51" s="15" t="s">
        <v>314</v>
      </c>
      <c r="T51" s="15" t="s">
        <v>324</v>
      </c>
    </row>
    <row r="52" spans="2:20" ht="30" x14ac:dyDescent="0.25">
      <c r="B52" s="15" t="s">
        <v>74</v>
      </c>
      <c r="D52" s="15" t="s">
        <v>74</v>
      </c>
      <c r="F52" s="15" t="s">
        <v>74</v>
      </c>
      <c r="H52" s="15" t="s">
        <v>74</v>
      </c>
      <c r="J52" s="15" t="s">
        <v>74</v>
      </c>
      <c r="L52" s="15" t="s">
        <v>74</v>
      </c>
      <c r="N52" s="15" t="s">
        <v>74</v>
      </c>
      <c r="P52" s="15" t="s">
        <v>74</v>
      </c>
      <c r="R52" s="15" t="s">
        <v>74</v>
      </c>
      <c r="T52" s="15" t="s">
        <v>74</v>
      </c>
    </row>
    <row r="53" spans="2:20" ht="45" x14ac:dyDescent="0.25">
      <c r="B53" s="15" t="s">
        <v>135</v>
      </c>
      <c r="D53" s="15" t="s">
        <v>135</v>
      </c>
      <c r="F53" s="15" t="s">
        <v>135</v>
      </c>
      <c r="H53" s="15" t="s">
        <v>205</v>
      </c>
      <c r="J53" s="15" t="s">
        <v>224</v>
      </c>
      <c r="L53" s="15" t="s">
        <v>245</v>
      </c>
      <c r="N53" s="15" t="s">
        <v>268</v>
      </c>
      <c r="P53" s="15" t="s">
        <v>187</v>
      </c>
      <c r="R53" s="15" t="s">
        <v>315</v>
      </c>
      <c r="T53" s="15" t="s">
        <v>315</v>
      </c>
    </row>
    <row r="54" spans="2:20" ht="45" customHeight="1" x14ac:dyDescent="0.25">
      <c r="B54" s="129" t="s">
        <v>210</v>
      </c>
      <c r="D54" s="129" t="s">
        <v>210</v>
      </c>
      <c r="F54" s="130" t="s">
        <v>188</v>
      </c>
      <c r="H54" s="130" t="s">
        <v>209</v>
      </c>
      <c r="J54" s="130" t="s">
        <v>225</v>
      </c>
      <c r="L54" s="130" t="s">
        <v>68</v>
      </c>
      <c r="N54" s="130" t="s">
        <v>68</v>
      </c>
      <c r="P54" s="130" t="s">
        <v>291</v>
      </c>
      <c r="R54" s="130" t="s">
        <v>316</v>
      </c>
      <c r="T54" s="130" t="s">
        <v>316</v>
      </c>
    </row>
    <row r="55" spans="2:20" x14ac:dyDescent="0.25">
      <c r="B55" s="129"/>
      <c r="D55" s="129"/>
      <c r="F55" s="130"/>
      <c r="H55" s="130"/>
      <c r="J55" s="130"/>
      <c r="L55" s="130"/>
      <c r="N55" s="130"/>
      <c r="P55" s="130"/>
      <c r="R55" s="130"/>
      <c r="T55" s="130"/>
    </row>
    <row r="56" spans="2:20" ht="30" x14ac:dyDescent="0.25">
      <c r="B56" s="15" t="s">
        <v>69</v>
      </c>
      <c r="D56" s="15" t="s">
        <v>69</v>
      </c>
      <c r="F56" s="15" t="s">
        <v>69</v>
      </c>
      <c r="H56" s="15" t="s">
        <v>206</v>
      </c>
      <c r="J56" s="15" t="s">
        <v>226</v>
      </c>
      <c r="L56" s="15" t="s">
        <v>226</v>
      </c>
      <c r="N56" s="25" t="s">
        <v>269</v>
      </c>
      <c r="P56" s="25" t="s">
        <v>269</v>
      </c>
      <c r="R56" s="15" t="s">
        <v>70</v>
      </c>
      <c r="T56" s="15" t="s">
        <v>70</v>
      </c>
    </row>
    <row r="57" spans="2:20" ht="30" x14ac:dyDescent="0.25">
      <c r="B57" s="15" t="s">
        <v>70</v>
      </c>
      <c r="D57" s="15" t="s">
        <v>70</v>
      </c>
      <c r="F57" s="15" t="s">
        <v>70</v>
      </c>
      <c r="H57" s="15" t="s">
        <v>207</v>
      </c>
      <c r="J57" s="15" t="s">
        <v>227</v>
      </c>
      <c r="L57" s="15" t="s">
        <v>246</v>
      </c>
      <c r="N57" s="15" t="s">
        <v>70</v>
      </c>
      <c r="P57" s="15" t="s">
        <v>70</v>
      </c>
      <c r="R57" s="15" t="s">
        <v>158</v>
      </c>
      <c r="T57" s="15" t="s">
        <v>158</v>
      </c>
    </row>
  </sheetData>
  <protectedRanges>
    <protectedRange sqref="B22 H22 J22 L22" name="edycja1.1"/>
    <protectedRange sqref="D22 F22 N22 P22 R21 T21" name="edycja1.1_1"/>
  </protectedRanges>
  <customSheetViews>
    <customSheetView guid="{6F0A0BD2-4A59-4506-8D54-D31D4683448E}" scale="70" state="hidden" topLeftCell="A16">
      <selection activeCell="B22" sqref="B22"/>
      <pageMargins left="0.7" right="0.7" top="0.75" bottom="0.75" header="0.3" footer="0.3"/>
      <pageSetup paperSize="9" orientation="portrait" verticalDpi="0" r:id="rId1"/>
    </customSheetView>
  </customSheetViews>
  <mergeCells count="10">
    <mergeCell ref="B54:B55"/>
    <mergeCell ref="D54:D55"/>
    <mergeCell ref="F54:F55"/>
    <mergeCell ref="H54:H55"/>
    <mergeCell ref="T54:T55"/>
    <mergeCell ref="J54:J55"/>
    <mergeCell ref="L54:L55"/>
    <mergeCell ref="N54:N55"/>
    <mergeCell ref="P54:P55"/>
    <mergeCell ref="R54:R55"/>
  </mergeCell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87"/>
  <sheetViews>
    <sheetView showGridLines="0" showRowColHeaders="0" zoomScale="70" zoomScaleNormal="70" zoomScaleSheetLayoutView="55" workbookViewId="0"/>
  </sheetViews>
  <sheetFormatPr defaultColWidth="9" defaultRowHeight="15" x14ac:dyDescent="0.25"/>
  <cols>
    <col min="1" max="1" width="9" style="18"/>
    <col min="2" max="2" width="5.75" style="1" customWidth="1"/>
    <col min="3" max="3" width="34.125" style="1" customWidth="1"/>
    <col min="4" max="4" width="19" style="1" customWidth="1"/>
    <col min="5" max="5" width="101.75" style="6" customWidth="1"/>
    <col min="6" max="6" width="72.125" style="5" customWidth="1"/>
    <col min="7" max="7" width="27.25" style="1" customWidth="1"/>
    <col min="8" max="8" width="16.25" style="1" customWidth="1"/>
    <col min="9" max="9" width="12.75" style="8" customWidth="1"/>
    <col min="10" max="10" width="11.875" style="8" customWidth="1"/>
    <col min="11" max="11" width="24.25" style="1" customWidth="1"/>
    <col min="12" max="12" width="20.75" style="1" customWidth="1"/>
    <col min="13" max="16384" width="9" style="1"/>
  </cols>
  <sheetData>
    <row r="1" spans="1:11" ht="30" customHeight="1" thickBot="1" x14ac:dyDescent="0.3">
      <c r="E1" s="7" t="str">
        <f>IF(METRYCZKA!$B$8="a) Ośrodek Szkoleniowo - Doradczy","Ośrodek Szkoleniowo - Doradczy",(IF(METRYCZKA!$B$8="b) Inkubator Przedsiębiorczości","Inkubator Przedsiębiorczości",(IF(METRYCZKA!$B$8="c) Park Przemysłowy","Park Przemysłowy",(IF(METRYCZKA!$B$8="d) Akademicki Inkubator Przedsiębiorczości","Akademicki Inkubator Przedsiębiorczości",(IF(METRYCZKA!$B$8="e) Centrum Innowacji","Centrum Innowacji",(IF(METRYCZKA!$B$8="f) Centrum transferu technologii","Centrum Transferu Technologii",IF(METRYCZKA!$B$8="g) Inkubator Technologiczny","Inkubator Technologiczny",IF(METRYCZKA!$B$8="h) Park Naukowo – Technologiczny","Park Naukowo – Technologiczny",(IF(METRYCZKA!$B$8="i) Fundusz Pożyczkowy","Fundusz Pożyczkowy",(IF(METRYCZKA!$B$8="j) Fundusz Poręczeń Kredytowych","Fundusz Poręczeń Kredytowych","UZUPEŁNIJ &lt;TYP IOB&gt;")))))))))))))))))</f>
        <v>UZUPEŁNIJ &lt;TYP IOB&gt;</v>
      </c>
      <c r="F1" s="4"/>
      <c r="G1" s="2"/>
      <c r="H1" s="2"/>
      <c r="I1" s="131" t="s">
        <v>48</v>
      </c>
      <c r="J1" s="131"/>
    </row>
    <row r="2" spans="1:11" s="3" customFormat="1" ht="30" customHeight="1" thickBot="1" x14ac:dyDescent="0.3">
      <c r="A2" s="20"/>
      <c r="B2" s="132" t="s">
        <v>49</v>
      </c>
      <c r="C2" s="133"/>
      <c r="D2" s="134"/>
      <c r="E2" s="26" t="s">
        <v>50</v>
      </c>
      <c r="F2" s="27" t="s">
        <v>109</v>
      </c>
      <c r="G2" s="27" t="s">
        <v>53</v>
      </c>
      <c r="H2" s="28" t="s">
        <v>45</v>
      </c>
      <c r="I2" s="29" t="s">
        <v>46</v>
      </c>
      <c r="J2" s="29" t="s">
        <v>47</v>
      </c>
      <c r="K2" s="30"/>
    </row>
    <row r="3" spans="1:11" ht="75" customHeight="1" x14ac:dyDescent="0.25">
      <c r="B3" s="147" t="s">
        <v>0</v>
      </c>
      <c r="C3" s="150" t="s">
        <v>51</v>
      </c>
      <c r="D3" s="145" t="s">
        <v>1</v>
      </c>
      <c r="E3" s="153" t="str">
        <f>IF(METRYCZKA!$B$8="a) Ośrodek Szkoleniowo - Doradczy",profile!B5,(IF(METRYCZKA!$B$8="b) Inkubator Przedsiębiorczości",profile!D5,(IF(METRYCZKA!$B$8="c) Park Przemysłowy",profile!F5,(IF(METRYCZKA!$B$8="d) Akademicki Inkubator Przedsiębiorczości",profile!H5,(IF(METRYCZKA!$B$8="e) Centrum Innowacji",profile!J5,(IF(METRYCZKA!$B$8="f) Centrum transferu technologii",profile!L5,IF(METRYCZKA!$B$8="g) Inkubator Technologiczny",profile!N5,IF(METRYCZKA!$B$8="h) Park Naukowo – Technologiczny",profile!P5,(IF(METRYCZKA!$B$8="i) Fundusz Pożyczkowy",profile!R5,(IF(METRYCZKA!$B$8="j) Fundusz Poręczeń Kredytowych",profile!T5,"UZUPEŁNIJ &lt;TYP IOB&gt;")))))))))))))))))</f>
        <v>UZUPEŁNIJ &lt;TYP IOB&gt;</v>
      </c>
      <c r="F3" s="31" t="s">
        <v>29</v>
      </c>
      <c r="G3" s="32" t="s">
        <v>28</v>
      </c>
      <c r="H3" s="33"/>
      <c r="I3" s="34">
        <f>IF(H3="występują",1,0)</f>
        <v>0</v>
      </c>
      <c r="J3" s="144">
        <f>IF(AND(H3="występują", H4="występują"), 1,0)</f>
        <v>0</v>
      </c>
      <c r="K3" s="35"/>
    </row>
    <row r="4" spans="1:11" ht="75" customHeight="1" x14ac:dyDescent="0.25">
      <c r="B4" s="148"/>
      <c r="C4" s="151"/>
      <c r="D4" s="146"/>
      <c r="E4" s="154"/>
      <c r="F4" s="36" t="s">
        <v>370</v>
      </c>
      <c r="G4" s="37" t="s">
        <v>28</v>
      </c>
      <c r="H4" s="38"/>
      <c r="I4" s="34">
        <f>IF(H4="występują",1,0)</f>
        <v>0</v>
      </c>
      <c r="J4" s="144"/>
      <c r="K4" s="35"/>
    </row>
    <row r="5" spans="1:11" ht="75" customHeight="1" x14ac:dyDescent="0.25">
      <c r="B5" s="148"/>
      <c r="C5" s="151"/>
      <c r="D5" s="135" t="s">
        <v>2</v>
      </c>
      <c r="E5" s="63" t="str">
        <f>IF(METRYCZKA!$B$8="a) Ośrodek Szkoleniowo - Doradczy",profile!B6,(IF(METRYCZKA!$B$8="b) Inkubator Przedsiębiorczości",profile!D6,(IF(METRYCZKA!$B$8="c) Park Przemysłowy",profile!F6,(IF(METRYCZKA!$B$8="d) Akademicki Inkubator Przedsiębiorczości",profile!H6,(IF(METRYCZKA!$B$8="e) Centrum Innowacji",profile!J6,(IF(METRYCZKA!$B$8="f) Centrum transferu technologii",profile!L6,IF(METRYCZKA!$B$8="g) Inkubator Technologiczny",profile!N6,IF(METRYCZKA!$B$8="h) Park Naukowo – Technologiczny",profile!P6,(IF(METRYCZKA!$B$8="i) Fundusz Pożyczkowy",profile!R6,(IF(METRYCZKA!$B$8="j) Fundusz Poręczeń Kredytowych",profile!T6,"UZUPEŁNIJ &lt;TYP IOB&gt;")))))))))))))))))</f>
        <v>UZUPEŁNIJ &lt;TYP IOB&gt;</v>
      </c>
      <c r="F5" s="39" t="s">
        <v>326</v>
      </c>
      <c r="G5" s="40"/>
      <c r="H5" s="38"/>
      <c r="I5" s="34">
        <f>IF(H5="pozwalają",1,0)</f>
        <v>0</v>
      </c>
      <c r="J5" s="34" t="s">
        <v>57</v>
      </c>
      <c r="K5" s="35"/>
    </row>
    <row r="6" spans="1:11" ht="75" customHeight="1" x14ac:dyDescent="0.25">
      <c r="B6" s="148"/>
      <c r="C6" s="151"/>
      <c r="D6" s="136"/>
      <c r="E6" s="138" t="s">
        <v>327</v>
      </c>
      <c r="F6" s="39" t="s">
        <v>113</v>
      </c>
      <c r="G6" s="141" t="s">
        <v>28</v>
      </c>
      <c r="H6" s="38"/>
      <c r="I6" s="34">
        <f>IF(H6="tak",1,0)</f>
        <v>0</v>
      </c>
      <c r="J6" s="144">
        <f>IF(H8="tak",2,(IF(H7="tak",1,0)))</f>
        <v>0</v>
      </c>
      <c r="K6" s="35"/>
    </row>
    <row r="7" spans="1:11" ht="75" customHeight="1" x14ac:dyDescent="0.25">
      <c r="B7" s="148"/>
      <c r="C7" s="151"/>
      <c r="D7" s="136"/>
      <c r="E7" s="139"/>
      <c r="F7" s="39" t="s">
        <v>56</v>
      </c>
      <c r="G7" s="142"/>
      <c r="H7" s="38"/>
      <c r="I7" s="160">
        <f>IF(H8="tak",2,(IF(H7="tak",1,0)))</f>
        <v>0</v>
      </c>
      <c r="J7" s="144"/>
      <c r="K7" s="35"/>
    </row>
    <row r="8" spans="1:11" ht="75" customHeight="1" x14ac:dyDescent="0.25">
      <c r="B8" s="148"/>
      <c r="C8" s="151"/>
      <c r="D8" s="137"/>
      <c r="E8" s="140"/>
      <c r="F8" s="39" t="s">
        <v>114</v>
      </c>
      <c r="G8" s="143"/>
      <c r="H8" s="38"/>
      <c r="I8" s="160"/>
      <c r="J8" s="144"/>
      <c r="K8" s="35"/>
    </row>
    <row r="9" spans="1:11" ht="75" customHeight="1" x14ac:dyDescent="0.25">
      <c r="B9" s="148"/>
      <c r="C9" s="151"/>
      <c r="D9" s="146" t="s">
        <v>3</v>
      </c>
      <c r="E9" s="63" t="str">
        <f>IF(METRYCZKA!$B$8="a) Ośrodek Szkoleniowo - Doradczy",profile!B8,(IF(METRYCZKA!$B$8="b) Inkubator Przedsiębiorczości",profile!D8,(IF(METRYCZKA!$B$8="c) Park Przemysłowy",profile!F8,(IF(METRYCZKA!$B$8="d) Akademicki Inkubator Przedsiębiorczości",profile!H8,(IF(METRYCZKA!$B$8="e) Centrum Innowacji",profile!J8,(IF(METRYCZKA!$B$8="f) Centrum transferu technologii",profile!L8,IF(METRYCZKA!$B$8="g) Inkubator Technologiczny",profile!N8,IF(METRYCZKA!$B$8="h) Park Naukowo – Technologiczny",profile!P8,(IF(METRYCZKA!$B$8="i) Fundusz Pożyczkowy",profile!R8,(IF(METRYCZKA!$B$8="j) Fundusz Poręczeń Kredytowych",profile!T8,"UZUPEŁNIJ &lt;TYP IOB&gt;")))))))))))))))))</f>
        <v>UZUPEŁNIJ &lt;TYP IOB&gt;</v>
      </c>
      <c r="F9" s="39" t="s">
        <v>115</v>
      </c>
      <c r="G9" s="40"/>
      <c r="H9" s="38"/>
      <c r="I9" s="34">
        <f>IF(H9="występują",1,0)</f>
        <v>0</v>
      </c>
      <c r="J9" s="34" t="s">
        <v>57</v>
      </c>
      <c r="K9" s="35"/>
    </row>
    <row r="10" spans="1:11" ht="75" customHeight="1" thickBot="1" x14ac:dyDescent="0.3">
      <c r="B10" s="149"/>
      <c r="C10" s="152"/>
      <c r="D10" s="156"/>
      <c r="E10" s="63" t="str">
        <f>IF(METRYCZKA!$B$8="a) Ośrodek Szkoleniowo - Doradczy",profile!B9,(IF(METRYCZKA!$B$8="b) Inkubator Przedsiębiorczości",profile!D9,(IF(METRYCZKA!$B$8="c) Park Przemysłowy",profile!F9,(IF(METRYCZKA!$B$8="d) Akademicki Inkubator Przedsiębiorczości",profile!H9,(IF(METRYCZKA!$B$8="e) Centrum Innowacji",profile!J9,(IF(METRYCZKA!$B$8="f) Centrum transferu technologii",profile!L9,IF(METRYCZKA!$B$8="g) Inkubator Technologiczny",profile!N9,IF(METRYCZKA!$B$8="h) Park Naukowo – Technologiczny",profile!P9,(IF(METRYCZKA!$B$8="i) Fundusz Pożyczkowy",profile!R9,(IF(METRYCZKA!$B$8="j) Fundusz Poręczeń Kredytowych",profile!T9,"UZUPEŁNIJ &lt;TYP IOB&gt;")))))))))))))))))</f>
        <v>UZUPEŁNIJ &lt;TYP IOB&gt;</v>
      </c>
      <c r="F10" s="41" t="s">
        <v>116</v>
      </c>
      <c r="G10" s="42"/>
      <c r="H10" s="43"/>
      <c r="I10" s="34">
        <f>IF(H10="występują",1,0)</f>
        <v>0</v>
      </c>
      <c r="J10" s="34" t="s">
        <v>57</v>
      </c>
      <c r="K10" s="35"/>
    </row>
    <row r="11" spans="1:11" ht="75" customHeight="1" x14ac:dyDescent="0.25">
      <c r="B11" s="147" t="s">
        <v>4</v>
      </c>
      <c r="C11" s="150" t="s">
        <v>52</v>
      </c>
      <c r="D11" s="145" t="s">
        <v>5</v>
      </c>
      <c r="E11" s="63" t="str">
        <f>IF(METRYCZKA!$B$8="a) Ośrodek Szkoleniowo - Doradczy",profile!B10,(IF(METRYCZKA!$B$8="b) Inkubator Przedsiębiorczości",profile!D10,(IF(METRYCZKA!$B$8="c) Park Przemysłowy",profile!F10,(IF(METRYCZKA!$B$8="d) Akademicki Inkubator Przedsiębiorczości",profile!H10,(IF(METRYCZKA!$B$8="e) Centrum Innowacji",profile!J10,(IF(METRYCZKA!$B$8="f) Centrum transferu technologii",profile!L10,IF(METRYCZKA!$B$8="g) Inkubator Technologiczny",profile!N10,IF(METRYCZKA!$B$8="h) Park Naukowo – Technologiczny",profile!P10,(IF(METRYCZKA!$B$8="i) Fundusz Pożyczkowy",profile!R10,(IF(METRYCZKA!$B$8="j) Fundusz Poręczeń Kredytowych",profile!T10,"UZUPEŁNIJ &lt;TYP IOB&gt;")))))))))))))))))</f>
        <v>UZUPEŁNIJ &lt;TYP IOB&gt;</v>
      </c>
      <c r="F11" s="44" t="s">
        <v>42</v>
      </c>
      <c r="G11" s="45"/>
      <c r="H11" s="33"/>
      <c r="I11" s="34">
        <f>IF(H11="posiada",1,0)</f>
        <v>0</v>
      </c>
      <c r="J11" s="34" t="s">
        <v>57</v>
      </c>
      <c r="K11" s="35"/>
    </row>
    <row r="12" spans="1:11" ht="75" customHeight="1" x14ac:dyDescent="0.25">
      <c r="B12" s="148"/>
      <c r="C12" s="151"/>
      <c r="D12" s="146"/>
      <c r="E12" s="63" t="str">
        <f>IF(METRYCZKA!$B$8="a) Ośrodek Szkoleniowo - Doradczy",profile!B11,(IF(METRYCZKA!$B$8="b) Inkubator Przedsiębiorczości",profile!D11,(IF(METRYCZKA!$B$8="c) Park Przemysłowy",profile!F11,(IF(METRYCZKA!$B$8="d) Akademicki Inkubator Przedsiębiorczości",profile!H11,(IF(METRYCZKA!$B$8="e) Centrum Innowacji",profile!J11,(IF(METRYCZKA!$B$8="f) Centrum transferu technologii",profile!L11,IF(METRYCZKA!$B$8="g) Inkubator Technologiczny",profile!N11,IF(METRYCZKA!$B$8="h) Park Naukowo – Technologiczny",profile!P11,(IF(METRYCZKA!$B$8="i) Fundusz Pożyczkowy",profile!R11,(IF(METRYCZKA!$B$8="j) Fundusz Poręczeń Kredytowych",profile!T11,"UZUPEŁNIJ &lt;TYP IOB&gt;")))))))))))))))))</f>
        <v>UZUPEŁNIJ &lt;TYP IOB&gt;</v>
      </c>
      <c r="F12" s="39" t="s">
        <v>42</v>
      </c>
      <c r="G12" s="40"/>
      <c r="H12" s="38"/>
      <c r="I12" s="34">
        <f>IF(H12="posiada",1,0)</f>
        <v>0</v>
      </c>
      <c r="J12" s="46" t="s">
        <v>57</v>
      </c>
      <c r="K12" s="35"/>
    </row>
    <row r="13" spans="1:11" ht="75" customHeight="1" x14ac:dyDescent="0.25">
      <c r="B13" s="148"/>
      <c r="C13" s="151"/>
      <c r="D13" s="146"/>
      <c r="E13" s="63" t="str">
        <f>IF(METRYCZKA!$B$8="a) Ośrodek Szkoleniowo - Doradczy",profile!B12,(IF(METRYCZKA!$B$8="b) Inkubator Przedsiębiorczości",profile!D12,(IF(METRYCZKA!$B$8="c) Park Przemysłowy",profile!F12,(IF(METRYCZKA!$B$8="d) Akademicki Inkubator Przedsiębiorczości",profile!H12,(IF(METRYCZKA!$B$8="e) Centrum Innowacji",profile!J12,(IF(METRYCZKA!$B$8="f) Centrum transferu technologii",profile!L12,IF(METRYCZKA!$B$8="g) Inkubator Technologiczny",profile!N12,IF(METRYCZKA!$B$8="h) Park Naukowo – Technologiczny",profile!P12,(IF(METRYCZKA!$B$8="i) Fundusz Pożyczkowy",profile!R12,(IF(METRYCZKA!$B$8="j) Fundusz Poręczeń Kredytowych",profile!T12,"UZUPEŁNIJ &lt;TYP IOB&gt;")))))))))))))))))</f>
        <v>UZUPEŁNIJ &lt;TYP IOB&gt;</v>
      </c>
      <c r="F13" s="39" t="s">
        <v>42</v>
      </c>
      <c r="G13" s="40"/>
      <c r="H13" s="38"/>
      <c r="I13" s="34">
        <f>IF(H13="posiada",1,0)</f>
        <v>0</v>
      </c>
      <c r="J13" s="46" t="s">
        <v>57</v>
      </c>
      <c r="K13" s="35"/>
    </row>
    <row r="14" spans="1:11" ht="75" customHeight="1" x14ac:dyDescent="0.25">
      <c r="B14" s="148"/>
      <c r="C14" s="151"/>
      <c r="D14" s="146"/>
      <c r="E14" s="63" t="str">
        <f>IF(METRYCZKA!$B$8="a) Ośrodek Szkoleniowo - Doradczy",profile!B13,(IF(METRYCZKA!$B$8="b) Inkubator Przedsiębiorczości",profile!D13,(IF(METRYCZKA!$B$8="c) Park Przemysłowy",profile!F13,(IF(METRYCZKA!$B$8="d) Akademicki Inkubator Przedsiębiorczości",profile!H13,(IF(METRYCZKA!$B$8="e) Centrum Innowacji",profile!J13,(IF(METRYCZKA!$B$8="f) Centrum transferu technologii",profile!L13,IF(METRYCZKA!$B$8="g) Inkubator Technologiczny",profile!N13,IF(METRYCZKA!$B$8="h) Park Naukowo – Technologiczny",profile!P13,(IF(METRYCZKA!$B$8="i) Fundusz Pożyczkowy",profile!R13,(IF(METRYCZKA!$B$8="j) Fundusz Poręczeń Kredytowych",profile!T13,"UZUPEŁNIJ &lt;TYP IOB&gt;")))))))))))))))))</f>
        <v>UZUPEŁNIJ &lt;TYP IOB&gt;</v>
      </c>
      <c r="F14" s="39" t="str">
        <f xml:space="preserve"> IF(E14="NIE DOTYCZY","-","Ośrodek posiada w ofercie usługi tego typu")</f>
        <v>Ośrodek posiada w ofercie usługi tego typu</v>
      </c>
      <c r="G14" s="40"/>
      <c r="H14" s="38"/>
      <c r="I14" s="34">
        <f>IF(H14="prowadzi",1,0)</f>
        <v>0</v>
      </c>
      <c r="J14" s="46" t="s">
        <v>57</v>
      </c>
      <c r="K14" s="35"/>
    </row>
    <row r="15" spans="1:11" ht="75" customHeight="1" x14ac:dyDescent="0.25">
      <c r="B15" s="148"/>
      <c r="C15" s="151"/>
      <c r="D15" s="146"/>
      <c r="E15" s="63" t="str">
        <f>IF(METRYCZKA!$B$8="a) Ośrodek Szkoleniowo - Doradczy",profile!B14,(IF(METRYCZKA!$B$8="b) Inkubator Przedsiębiorczości",profile!D14,(IF(METRYCZKA!$B$8="c) Park Przemysłowy",profile!F14,(IF(METRYCZKA!$B$8="d) Akademicki Inkubator Przedsiębiorczości",profile!H14,(IF(METRYCZKA!$B$8="e) Centrum Innowacji",profile!J14,(IF(METRYCZKA!$B$8="f) Centrum transferu technologii",profile!L14,IF(METRYCZKA!$B$8="g) Inkubator Technologiczny",profile!N14,IF(METRYCZKA!$B$8="h) Park Naukowo – Technologiczny",profile!P14,(IF(METRYCZKA!$B$8="i) Fundusz Pożyczkowy",profile!R14,(IF(METRYCZKA!$B$8="j) Fundusz Poręczeń Kredytowych",profile!T14,"UZUPEŁNIJ &lt;TYP IOB&gt;")))))))))))))))))</f>
        <v>UZUPEŁNIJ &lt;TYP IOB&gt;</v>
      </c>
      <c r="F15" s="39" t="str">
        <f xml:space="preserve"> IF(E15="NIE DOTYCZY","-","Ośrodek posiada w ofercie usługi tego typu")</f>
        <v>Ośrodek posiada w ofercie usługi tego typu</v>
      </c>
      <c r="G15" s="40"/>
      <c r="H15" s="38"/>
      <c r="I15" s="34">
        <f>IF(H15="posiada",1,0)</f>
        <v>0</v>
      </c>
      <c r="J15" s="46" t="s">
        <v>57</v>
      </c>
      <c r="K15" s="35"/>
    </row>
    <row r="16" spans="1:11" ht="75" customHeight="1" x14ac:dyDescent="0.25">
      <c r="B16" s="148"/>
      <c r="C16" s="151"/>
      <c r="D16" s="146" t="s">
        <v>33</v>
      </c>
      <c r="E16" s="63" t="str">
        <f>IF(METRYCZKA!$B$8="a) Ośrodek Szkoleniowo - Doradczy",profile!B15,(IF(METRYCZKA!$B$8="b) Inkubator Przedsiębiorczości",profile!D15,(IF(METRYCZKA!$B$8="c) Park Przemysłowy",profile!F15,(IF(METRYCZKA!$B$8="d) Akademicki Inkubator Przedsiębiorczości",profile!H15,(IF(METRYCZKA!$B$8="e) Centrum Innowacji",profile!J15,(IF(METRYCZKA!$B$8="f) Centrum transferu technologii",profile!L15,IF(METRYCZKA!$B$8="g) Inkubator Technologiczny",profile!N15,IF(METRYCZKA!$B$8="h) Park Naukowo – Technologiczny",profile!P15,(IF(METRYCZKA!$B$8="i) Fundusz Pożyczkowy",profile!R15,(IF(METRYCZKA!$B$8="j) Fundusz Poręczeń Kredytowych",profile!T15,"UZUPEŁNIJ &lt;TYP IOB&gt;")))))))))))))))))</f>
        <v>UZUPEŁNIJ &lt;TYP IOB&gt;</v>
      </c>
      <c r="F16" s="39" t="s">
        <v>331</v>
      </c>
      <c r="G16" s="40"/>
      <c r="H16" s="38"/>
      <c r="I16" s="34">
        <f t="shared" ref="I16:I21" si="0">IF(H16="tak",1,0)</f>
        <v>0</v>
      </c>
      <c r="J16" s="46" t="s">
        <v>57</v>
      </c>
      <c r="K16" s="35"/>
    </row>
    <row r="17" spans="1:14" ht="75" customHeight="1" thickBot="1" x14ac:dyDescent="0.3">
      <c r="B17" s="149"/>
      <c r="C17" s="152"/>
      <c r="D17" s="156"/>
      <c r="E17" s="63" t="str">
        <f>IF(METRYCZKA!$B$8="a) Ośrodek Szkoleniowo - Doradczy",profile!B16,(IF(METRYCZKA!$B$8="b) Inkubator Przedsiębiorczości",profile!D16,(IF(METRYCZKA!$B$8="c) Park Przemysłowy",profile!F16,(IF(METRYCZKA!$B$8="d) Akademicki Inkubator Przedsiębiorczości",profile!H16,(IF(METRYCZKA!$B$8="e) Centrum Innowacji",profile!J16,(IF(METRYCZKA!$B$8="f) Centrum transferu technologii",profile!L16,IF(METRYCZKA!$B$8="g) Inkubator Technologiczny",profile!N16,IF(METRYCZKA!$B$8="h) Park Naukowo – Technologiczny",profile!P16,(IF(METRYCZKA!$B$8="i) Fundusz Pożyczkowy",profile!R16,(IF(METRYCZKA!$B$8="j) Fundusz Poręczeń Kredytowych",profile!T16,"UZUPEŁNIJ &lt;TYP IOB&gt;")))))))))))))))))</f>
        <v>UZUPEŁNIJ &lt;TYP IOB&gt;</v>
      </c>
      <c r="F17" s="41" t="s">
        <v>333</v>
      </c>
      <c r="G17" s="42"/>
      <c r="H17" s="43"/>
      <c r="I17" s="34">
        <f t="shared" si="0"/>
        <v>0</v>
      </c>
      <c r="J17" s="46" t="s">
        <v>57</v>
      </c>
      <c r="K17" s="35"/>
    </row>
    <row r="18" spans="1:14" ht="75" customHeight="1" x14ac:dyDescent="0.25">
      <c r="B18" s="147" t="s">
        <v>6</v>
      </c>
      <c r="C18" s="150" t="s">
        <v>34</v>
      </c>
      <c r="D18" s="145" t="s">
        <v>36</v>
      </c>
      <c r="E18" s="63" t="str">
        <f>IF(METRYCZKA!$B$8="a) Ośrodek Szkoleniowo - Doradczy",profile!B17,(IF(METRYCZKA!$B$8="b) Inkubator Przedsiębiorczości",profile!D17,(IF(METRYCZKA!$B$8="c) Park Przemysłowy",profile!F17,(IF(METRYCZKA!$B$8="d) Akademicki Inkubator Przedsiębiorczości",profile!H17,(IF(METRYCZKA!$B$8="e) Centrum Innowacji",profile!J17,(IF(METRYCZKA!$B$8="f) Centrum transferu technologii",profile!L17,IF(METRYCZKA!$B$8="g) Inkubator Technologiczny",profile!N17,IF(METRYCZKA!$B$8="h) Park Naukowo – Technologiczny",profile!P17,(IF(METRYCZKA!$B$8="i) Fundusz Pożyczkowy",profile!R17,(IF(METRYCZKA!$B$8="j) Fundusz Poręczeń Kredytowych",profile!T17,"UZUPEŁNIJ &lt;TYP IOB&gt;")))))))))))))))))</f>
        <v>UZUPEŁNIJ &lt;TYP IOB&gt;</v>
      </c>
      <c r="F18" s="44" t="s">
        <v>43</v>
      </c>
      <c r="G18" s="45"/>
      <c r="H18" s="33"/>
      <c r="I18" s="34">
        <f t="shared" si="0"/>
        <v>0</v>
      </c>
      <c r="J18" s="46" t="s">
        <v>57</v>
      </c>
      <c r="K18" s="35"/>
    </row>
    <row r="19" spans="1:14" ht="75" customHeight="1" x14ac:dyDescent="0.25">
      <c r="B19" s="148"/>
      <c r="C19" s="151"/>
      <c r="D19" s="146"/>
      <c r="E19" s="63" t="str">
        <f>IF(METRYCZKA!$B$8="a) Ośrodek Szkoleniowo - Doradczy",profile!B18,(IF(METRYCZKA!$B$8="b) Inkubator Przedsiębiorczości",profile!D18,(IF(METRYCZKA!$B$8="c) Park Przemysłowy",profile!F18,(IF(METRYCZKA!$B$8="d) Akademicki Inkubator Przedsiębiorczości",profile!H18,(IF(METRYCZKA!$B$8="e) Centrum Innowacji",profile!J18,(IF(METRYCZKA!$B$8="f) Centrum transferu technologii",profile!L18,IF(METRYCZKA!$B$8="g) Inkubator Technologiczny",profile!N18,IF(METRYCZKA!$B$8="h) Park Naukowo – Technologiczny",profile!P18,(IF(METRYCZKA!$B$8="i) Fundusz Pożyczkowy",profile!R18,(IF(METRYCZKA!$B$8="j) Fundusz Poręczeń Kredytowych",profile!T18,"UZUPEŁNIJ &lt;TYP IOB&gt;")))))))))))))))))</f>
        <v>UZUPEŁNIJ &lt;TYP IOB&gt;</v>
      </c>
      <c r="F19" s="47" t="s">
        <v>43</v>
      </c>
      <c r="G19" s="40"/>
      <c r="H19" s="38"/>
      <c r="I19" s="34">
        <f t="shared" si="0"/>
        <v>0</v>
      </c>
      <c r="J19" s="46" t="s">
        <v>57</v>
      </c>
      <c r="K19" s="35"/>
    </row>
    <row r="20" spans="1:14" ht="75" customHeight="1" thickBot="1" x14ac:dyDescent="0.3">
      <c r="B20" s="149"/>
      <c r="C20" s="152"/>
      <c r="D20" s="156"/>
      <c r="E20" s="63" t="str">
        <f>IF(METRYCZKA!$B$8="a) Ośrodek Szkoleniowo - Doradczy",profile!B19,(IF(METRYCZKA!$B$8="b) Inkubator Przedsiębiorczości",profile!D19,(IF(METRYCZKA!$B$8="c) Park Przemysłowy",profile!F19,(IF(METRYCZKA!$B$8="d) Akademicki Inkubator Przedsiębiorczości",profile!H19,(IF(METRYCZKA!$B$8="e) Centrum Innowacji",profile!J19,(IF(METRYCZKA!$B$8="f) Centrum transferu technologii",profile!L19,IF(METRYCZKA!$B$8="g) Inkubator Technologiczny",profile!N19,IF(METRYCZKA!$B$8="h) Park Naukowo – Technologiczny",profile!P19,(IF(METRYCZKA!$B$8="i) Fundusz Pożyczkowy",profile!R19,(IF(METRYCZKA!$B$8="j) Fundusz Poręczeń Kredytowych",profile!T19,"UZUPEŁNIJ &lt;TYP IOB&gt;")))))))))))))))))</f>
        <v>UZUPEŁNIJ &lt;TYP IOB&gt;</v>
      </c>
      <c r="F20" s="48" t="s">
        <v>43</v>
      </c>
      <c r="G20" s="42"/>
      <c r="H20" s="43"/>
      <c r="I20" s="34">
        <f t="shared" si="0"/>
        <v>0</v>
      </c>
      <c r="J20" s="46" t="s">
        <v>57</v>
      </c>
      <c r="K20" s="35"/>
    </row>
    <row r="21" spans="1:14" ht="75" customHeight="1" x14ac:dyDescent="0.25">
      <c r="B21" s="157" t="s">
        <v>7</v>
      </c>
      <c r="C21" s="145" t="s">
        <v>8</v>
      </c>
      <c r="D21" s="145" t="s">
        <v>35</v>
      </c>
      <c r="E21" s="63" t="str">
        <f>IF(METRYCZKA!$B$8="a) Ośrodek Szkoleniowo - Doradczy",profile!B20,(IF(METRYCZKA!$B$8="b) Inkubator Przedsiębiorczości",profile!D20,(IF(METRYCZKA!$B$8="c) Park Przemysłowy",profile!F20,(IF(METRYCZKA!$B$8="d) Akademicki Inkubator Przedsiębiorczości",profile!H20,(IF(METRYCZKA!$B$8="e) Centrum Innowacji",profile!J20,(IF(METRYCZKA!$B$8="f) Centrum transferu technologii",profile!L20,IF(METRYCZKA!$B$8="g) Inkubator Technologiczny",profile!N20,IF(METRYCZKA!$B$8="h) Park Naukowo – Technologiczny",profile!P20,(IF(METRYCZKA!$B$8="i) Fundusz Pożyczkowy",profile!R20,(IF(METRYCZKA!$B$8="j) Fundusz Poręczeń Kredytowych",profile!T20,"UZUPEŁNIJ &lt;TYP IOB&gt;")))))))))))))))))</f>
        <v>UZUPEŁNIJ &lt;TYP IOB&gt;</v>
      </c>
      <c r="F21" s="44" t="s">
        <v>44</v>
      </c>
      <c r="G21" s="49" t="s">
        <v>28</v>
      </c>
      <c r="H21" s="33"/>
      <c r="I21" s="34">
        <f t="shared" si="0"/>
        <v>0</v>
      </c>
      <c r="J21" s="34">
        <f>IF(H21="tak",1,0)</f>
        <v>0</v>
      </c>
      <c r="K21" s="35"/>
    </row>
    <row r="22" spans="1:14" ht="75" customHeight="1" x14ac:dyDescent="0.25">
      <c r="B22" s="158"/>
      <c r="C22" s="146"/>
      <c r="D22" s="146"/>
      <c r="E22" s="63" t="str">
        <f>IF(METRYCZKA!$B$8="a) Ośrodek Szkoleniowo - Doradczy",profile!B21,(IF(METRYCZKA!$B$8="b) Inkubator Przedsiębiorczości",profile!D21,(IF(METRYCZKA!$B$8="c) Park Przemysłowy",profile!F21,(IF(METRYCZKA!$B$8="d) Akademicki Inkubator Przedsiębiorczości",profile!H21,(IF(METRYCZKA!$B$8="e) Centrum Innowacji",profile!J21,(IF(METRYCZKA!$B$8="f) Centrum transferu technologii",profile!L21,IF(METRYCZKA!$B$8="g) Inkubator Technologiczny",profile!N21,IF(METRYCZKA!$B$8="h) Park Naukowo – Technologiczny",profile!P21,(IF(METRYCZKA!$B$8="i) Fundusz Pożyczkowy",profile!R21,(IF(METRYCZKA!$B$8="j) Fundusz Poręczeń Kredytowych",profile!T21,"UZUPEŁNIJ &lt;TYP IOB&gt;")))))))))))))))))</f>
        <v>UZUPEŁNIJ &lt;TYP IOB&gt;</v>
      </c>
      <c r="F22" s="39" t="s">
        <v>44</v>
      </c>
      <c r="G22" s="50" t="s">
        <v>28</v>
      </c>
      <c r="H22" s="38"/>
      <c r="I22" s="34">
        <f t="shared" ref="I22:I23" si="1">IF(H22="tak",1,0)</f>
        <v>0</v>
      </c>
      <c r="J22" s="34">
        <f>IF(H22="tak",1,0)</f>
        <v>0</v>
      </c>
      <c r="K22" s="35"/>
    </row>
    <row r="23" spans="1:14" ht="75" customHeight="1" thickBot="1" x14ac:dyDescent="0.3">
      <c r="B23" s="159"/>
      <c r="C23" s="156"/>
      <c r="D23" s="156"/>
      <c r="E23" s="51" t="s">
        <v>369</v>
      </c>
      <c r="F23" s="41" t="s">
        <v>44</v>
      </c>
      <c r="G23" s="42"/>
      <c r="H23" s="43"/>
      <c r="I23" s="34">
        <f t="shared" si="1"/>
        <v>0</v>
      </c>
      <c r="J23" s="46" t="s">
        <v>57</v>
      </c>
      <c r="K23" s="35"/>
    </row>
    <row r="24" spans="1:14" x14ac:dyDescent="0.25">
      <c r="B24" s="35"/>
      <c r="C24" s="35"/>
      <c r="D24" s="35"/>
      <c r="E24" s="52"/>
      <c r="F24" s="53"/>
      <c r="G24" s="35"/>
      <c r="H24" s="35"/>
      <c r="I24" s="46">
        <f>SUM(I3:I23)</f>
        <v>0</v>
      </c>
      <c r="J24" s="34"/>
      <c r="K24" s="35"/>
    </row>
    <row r="25" spans="1:14" s="8" customFormat="1" x14ac:dyDescent="0.25">
      <c r="A25" s="18"/>
      <c r="B25" s="34"/>
      <c r="C25" s="34"/>
      <c r="D25" s="34"/>
      <c r="E25" s="54"/>
      <c r="F25" s="55"/>
      <c r="G25" s="34"/>
      <c r="H25" s="35"/>
      <c r="I25" s="34"/>
      <c r="J25" s="34">
        <f>SUM(J3:J23)</f>
        <v>0</v>
      </c>
      <c r="K25" s="35"/>
      <c r="L25" s="1"/>
      <c r="M25" s="1"/>
      <c r="N25" s="1"/>
    </row>
    <row r="26" spans="1:14" s="8" customFormat="1" x14ac:dyDescent="0.25">
      <c r="A26" s="18"/>
      <c r="B26" s="34"/>
      <c r="C26" s="34"/>
      <c r="D26" s="34"/>
      <c r="E26" s="54"/>
      <c r="F26" s="55"/>
      <c r="G26" s="34"/>
      <c r="H26" s="35"/>
      <c r="I26" s="34"/>
      <c r="J26" s="34">
        <v>5</v>
      </c>
      <c r="K26" s="35"/>
      <c r="L26" s="1"/>
      <c r="M26" s="1"/>
      <c r="N26" s="1"/>
    </row>
    <row r="27" spans="1:14" s="8" customFormat="1" x14ac:dyDescent="0.25">
      <c r="A27" s="18"/>
      <c r="B27" s="34"/>
      <c r="C27" s="34"/>
      <c r="D27" s="34"/>
      <c r="E27" s="54"/>
      <c r="F27" s="55"/>
      <c r="G27" s="34"/>
      <c r="H27" s="35"/>
      <c r="I27" s="35"/>
      <c r="J27" s="35"/>
      <c r="K27" s="35"/>
      <c r="L27" s="1"/>
      <c r="M27" s="1"/>
      <c r="N27" s="1"/>
    </row>
    <row r="28" spans="1:14" s="8" customFormat="1" x14ac:dyDescent="0.25">
      <c r="A28" s="18"/>
      <c r="B28" s="34"/>
      <c r="C28" s="34"/>
      <c r="D28" s="34"/>
      <c r="E28" s="155" t="s">
        <v>78</v>
      </c>
      <c r="F28" s="155"/>
      <c r="G28" s="34"/>
      <c r="H28" s="35"/>
      <c r="I28" s="35"/>
      <c r="J28" s="35"/>
      <c r="K28" s="35"/>
      <c r="L28" s="1"/>
      <c r="M28" s="1"/>
      <c r="N28" s="1"/>
    </row>
    <row r="29" spans="1:14" s="8" customFormat="1" x14ac:dyDescent="0.25">
      <c r="A29" s="18"/>
      <c r="B29" s="34"/>
      <c r="C29" s="34"/>
      <c r="D29" s="34"/>
      <c r="E29" s="56" t="s">
        <v>357</v>
      </c>
      <c r="F29" s="57" t="s">
        <v>81</v>
      </c>
      <c r="G29" s="34"/>
      <c r="H29" s="35"/>
      <c r="I29" s="35"/>
      <c r="J29" s="35"/>
      <c r="K29" s="35"/>
      <c r="L29" s="1"/>
      <c r="M29" s="1"/>
      <c r="N29" s="1"/>
    </row>
    <row r="30" spans="1:14" s="8" customFormat="1" ht="45" x14ac:dyDescent="0.25">
      <c r="A30" s="18"/>
      <c r="B30" s="34"/>
      <c r="C30" s="34"/>
      <c r="D30" s="58" t="s">
        <v>353</v>
      </c>
      <c r="E30" s="54">
        <v>1</v>
      </c>
      <c r="F30" s="55">
        <f>I3</f>
        <v>0</v>
      </c>
      <c r="G30" s="34"/>
      <c r="H30" s="35"/>
      <c r="I30" s="35"/>
      <c r="J30" s="35"/>
      <c r="K30" s="35"/>
      <c r="L30" s="1"/>
      <c r="M30" s="1"/>
      <c r="N30" s="1"/>
    </row>
    <row r="31" spans="1:14" s="8" customFormat="1" x14ac:dyDescent="0.25">
      <c r="A31" s="18"/>
      <c r="B31" s="34"/>
      <c r="C31" s="34"/>
      <c r="D31" s="58" t="s">
        <v>354</v>
      </c>
      <c r="E31" s="54">
        <v>1</v>
      </c>
      <c r="F31" s="55">
        <f>I4</f>
        <v>0</v>
      </c>
      <c r="G31" s="34"/>
      <c r="H31" s="35"/>
      <c r="I31" s="35"/>
      <c r="J31" s="35"/>
      <c r="K31" s="35"/>
      <c r="L31" s="1"/>
      <c r="M31" s="1"/>
      <c r="N31" s="1"/>
    </row>
    <row r="32" spans="1:14" s="8" customFormat="1" ht="30" x14ac:dyDescent="0.25">
      <c r="A32" s="18"/>
      <c r="B32" s="34"/>
      <c r="C32" s="34"/>
      <c r="D32" s="59" t="s">
        <v>355</v>
      </c>
      <c r="E32" s="54">
        <v>1</v>
      </c>
      <c r="F32" s="55">
        <f>I5</f>
        <v>0</v>
      </c>
      <c r="G32" s="34"/>
      <c r="H32" s="35"/>
      <c r="I32" s="35"/>
      <c r="J32" s="35"/>
      <c r="K32" s="35"/>
      <c r="L32" s="1"/>
      <c r="M32" s="1"/>
      <c r="N32" s="1"/>
    </row>
    <row r="33" spans="1:14" s="8" customFormat="1" ht="60" x14ac:dyDescent="0.25">
      <c r="A33" s="18"/>
      <c r="B33" s="34"/>
      <c r="C33" s="34"/>
      <c r="D33" s="59" t="s">
        <v>356</v>
      </c>
      <c r="E33" s="54">
        <v>2</v>
      </c>
      <c r="F33" s="55">
        <f>IF(H8="tak",2,(IF(H7="tak",1,0)))</f>
        <v>0</v>
      </c>
      <c r="G33" s="34"/>
      <c r="H33" s="35"/>
      <c r="I33" s="35"/>
      <c r="J33" s="35"/>
      <c r="K33" s="35"/>
      <c r="L33" s="1"/>
      <c r="M33" s="1"/>
      <c r="N33" s="1"/>
    </row>
    <row r="34" spans="1:14" s="8" customFormat="1" ht="45" x14ac:dyDescent="0.25">
      <c r="A34" s="18"/>
      <c r="B34" s="34"/>
      <c r="C34" s="34"/>
      <c r="D34" s="59" t="s">
        <v>358</v>
      </c>
      <c r="E34" s="54">
        <v>1</v>
      </c>
      <c r="F34" s="55">
        <f>I9</f>
        <v>0</v>
      </c>
      <c r="G34" s="34"/>
      <c r="H34" s="35"/>
      <c r="I34" s="35"/>
      <c r="J34" s="35"/>
      <c r="K34" s="35"/>
      <c r="L34" s="1"/>
      <c r="M34" s="1"/>
      <c r="N34" s="1"/>
    </row>
    <row r="35" spans="1:14" s="8" customFormat="1" ht="45" x14ac:dyDescent="0.25">
      <c r="A35" s="18"/>
      <c r="B35" s="34"/>
      <c r="C35" s="34"/>
      <c r="D35" s="59" t="s">
        <v>359</v>
      </c>
      <c r="E35" s="54">
        <v>1</v>
      </c>
      <c r="F35" s="55">
        <f>I10</f>
        <v>0</v>
      </c>
      <c r="G35" s="34"/>
      <c r="H35" s="35"/>
      <c r="I35" s="35"/>
      <c r="J35" s="35"/>
      <c r="K35" s="35"/>
      <c r="L35" s="1"/>
      <c r="M35" s="1"/>
      <c r="N35" s="1"/>
    </row>
    <row r="36" spans="1:14" s="8" customFormat="1" x14ac:dyDescent="0.25">
      <c r="A36" s="18"/>
      <c r="B36" s="34"/>
      <c r="C36" s="34"/>
      <c r="D36" s="34"/>
      <c r="E36" s="54"/>
      <c r="F36" s="55"/>
      <c r="G36" s="34"/>
      <c r="H36" s="35"/>
      <c r="I36" s="35"/>
      <c r="J36" s="35"/>
      <c r="K36" s="35"/>
      <c r="L36" s="1"/>
      <c r="M36" s="1"/>
      <c r="N36" s="1"/>
    </row>
    <row r="37" spans="1:14" s="8" customFormat="1" x14ac:dyDescent="0.25">
      <c r="A37" s="18"/>
      <c r="B37" s="34"/>
      <c r="C37" s="34"/>
      <c r="D37" s="34"/>
      <c r="E37" s="54"/>
      <c r="F37" s="55"/>
      <c r="G37" s="34"/>
      <c r="H37" s="35"/>
      <c r="I37" s="35"/>
      <c r="J37" s="35"/>
      <c r="K37" s="35"/>
      <c r="L37" s="1"/>
      <c r="M37" s="1"/>
      <c r="N37" s="1"/>
    </row>
    <row r="38" spans="1:14" s="8" customFormat="1" x14ac:dyDescent="0.25">
      <c r="A38" s="18"/>
      <c r="B38" s="34"/>
      <c r="C38" s="34"/>
      <c r="D38" s="34"/>
      <c r="E38" s="54" t="s">
        <v>52</v>
      </c>
      <c r="F38" s="55"/>
      <c r="G38" s="34"/>
      <c r="H38" s="35"/>
      <c r="I38" s="35"/>
      <c r="J38" s="35"/>
      <c r="K38" s="35"/>
      <c r="L38" s="1"/>
      <c r="M38" s="1"/>
      <c r="N38" s="1"/>
    </row>
    <row r="39" spans="1:14" s="8" customFormat="1" x14ac:dyDescent="0.25">
      <c r="A39" s="18"/>
      <c r="B39" s="34"/>
      <c r="C39" s="34"/>
      <c r="D39" s="34"/>
      <c r="E39" s="56" t="s">
        <v>357</v>
      </c>
      <c r="F39" s="57" t="s">
        <v>81</v>
      </c>
      <c r="G39" s="34"/>
      <c r="H39" s="35"/>
      <c r="I39" s="35"/>
      <c r="J39" s="35"/>
      <c r="K39" s="35"/>
      <c r="L39" s="1"/>
      <c r="M39" s="1"/>
      <c r="N39" s="1"/>
    </row>
    <row r="40" spans="1:14" s="8" customFormat="1" x14ac:dyDescent="0.25">
      <c r="A40" s="18"/>
      <c r="B40" s="34"/>
      <c r="C40" s="34"/>
      <c r="D40" s="60" t="str">
        <f>E11</f>
        <v>UZUPEŁNIJ &lt;TYP IOB&gt;</v>
      </c>
      <c r="E40" s="54">
        <v>1</v>
      </c>
      <c r="F40" s="55">
        <f>I11</f>
        <v>0</v>
      </c>
      <c r="G40" s="34"/>
      <c r="H40" s="35"/>
      <c r="I40" s="35"/>
      <c r="J40" s="35"/>
      <c r="K40" s="35"/>
      <c r="L40" s="1"/>
      <c r="M40" s="1"/>
      <c r="N40" s="1"/>
    </row>
    <row r="41" spans="1:14" s="8" customFormat="1" x14ac:dyDescent="0.25">
      <c r="A41" s="18"/>
      <c r="B41" s="34"/>
      <c r="C41" s="34"/>
      <c r="D41" s="60" t="str">
        <f t="shared" ref="D41:D46" si="2">E12</f>
        <v>UZUPEŁNIJ &lt;TYP IOB&gt;</v>
      </c>
      <c r="E41" s="54">
        <v>1</v>
      </c>
      <c r="F41" s="55">
        <f t="shared" ref="F41:F46" si="3">I12</f>
        <v>0</v>
      </c>
      <c r="G41" s="34"/>
      <c r="H41" s="35"/>
      <c r="I41" s="35"/>
      <c r="J41" s="35"/>
      <c r="K41" s="35"/>
      <c r="L41" s="1"/>
      <c r="M41" s="1"/>
      <c r="N41" s="1"/>
    </row>
    <row r="42" spans="1:14" s="8" customFormat="1" x14ac:dyDescent="0.25">
      <c r="A42" s="18"/>
      <c r="B42" s="34"/>
      <c r="C42" s="34"/>
      <c r="D42" s="60" t="str">
        <f t="shared" si="2"/>
        <v>UZUPEŁNIJ &lt;TYP IOB&gt;</v>
      </c>
      <c r="E42" s="54">
        <v>1</v>
      </c>
      <c r="F42" s="55">
        <f t="shared" si="3"/>
        <v>0</v>
      </c>
      <c r="G42" s="34"/>
      <c r="H42" s="35"/>
      <c r="I42" s="35"/>
      <c r="J42" s="35"/>
      <c r="K42" s="35"/>
      <c r="L42" s="1"/>
      <c r="M42" s="1"/>
      <c r="N42" s="1"/>
    </row>
    <row r="43" spans="1:14" s="8" customFormat="1" x14ac:dyDescent="0.25">
      <c r="A43" s="18"/>
      <c r="B43" s="34"/>
      <c r="C43" s="34"/>
      <c r="D43" s="60" t="str">
        <f t="shared" si="2"/>
        <v>UZUPEŁNIJ &lt;TYP IOB&gt;</v>
      </c>
      <c r="E43" s="54">
        <v>1</v>
      </c>
      <c r="F43" s="55">
        <f t="shared" si="3"/>
        <v>0</v>
      </c>
      <c r="G43" s="34"/>
      <c r="H43" s="35"/>
      <c r="I43" s="35"/>
      <c r="J43" s="35"/>
      <c r="K43" s="35"/>
      <c r="L43" s="1"/>
      <c r="M43" s="1"/>
      <c r="N43" s="1"/>
    </row>
    <row r="44" spans="1:14" s="8" customFormat="1" x14ac:dyDescent="0.25">
      <c r="A44" s="18"/>
      <c r="B44" s="34"/>
      <c r="C44" s="34"/>
      <c r="D44" s="60" t="str">
        <f t="shared" si="2"/>
        <v>UZUPEŁNIJ &lt;TYP IOB&gt;</v>
      </c>
      <c r="E44" s="54">
        <v>1</v>
      </c>
      <c r="F44" s="55">
        <f t="shared" si="3"/>
        <v>0</v>
      </c>
      <c r="G44" s="34"/>
      <c r="H44" s="35"/>
      <c r="I44" s="35"/>
      <c r="J44" s="35"/>
      <c r="K44" s="35"/>
      <c r="L44" s="1"/>
      <c r="M44" s="1"/>
      <c r="N44" s="1"/>
    </row>
    <row r="45" spans="1:14" s="8" customFormat="1" x14ac:dyDescent="0.25">
      <c r="A45" s="18"/>
      <c r="B45" s="34"/>
      <c r="C45" s="34"/>
      <c r="D45" s="60" t="str">
        <f t="shared" si="2"/>
        <v>UZUPEŁNIJ &lt;TYP IOB&gt;</v>
      </c>
      <c r="E45" s="54">
        <v>1</v>
      </c>
      <c r="F45" s="55">
        <f t="shared" si="3"/>
        <v>0</v>
      </c>
      <c r="G45" s="34"/>
      <c r="H45" s="35"/>
      <c r="I45" s="35"/>
      <c r="J45" s="35"/>
      <c r="K45" s="35"/>
      <c r="L45" s="1"/>
      <c r="M45" s="1"/>
      <c r="N45" s="1"/>
    </row>
    <row r="46" spans="1:14" s="8" customFormat="1" x14ac:dyDescent="0.25">
      <c r="A46" s="18"/>
      <c r="B46" s="34"/>
      <c r="C46" s="34"/>
      <c r="D46" s="60" t="str">
        <f t="shared" si="2"/>
        <v>UZUPEŁNIJ &lt;TYP IOB&gt;</v>
      </c>
      <c r="E46" s="54">
        <v>1</v>
      </c>
      <c r="F46" s="55">
        <f t="shared" si="3"/>
        <v>0</v>
      </c>
      <c r="G46" s="34"/>
      <c r="H46" s="35"/>
      <c r="I46" s="35"/>
      <c r="J46" s="35"/>
      <c r="K46" s="35"/>
      <c r="L46" s="1"/>
      <c r="M46" s="1"/>
      <c r="N46" s="1"/>
    </row>
    <row r="47" spans="1:14" s="8" customFormat="1" x14ac:dyDescent="0.25">
      <c r="A47" s="18"/>
      <c r="B47" s="34"/>
      <c r="C47" s="34"/>
      <c r="D47" s="61"/>
      <c r="E47" s="54"/>
      <c r="F47" s="55"/>
      <c r="G47" s="34"/>
      <c r="H47" s="35"/>
      <c r="I47" s="35"/>
      <c r="J47" s="35"/>
      <c r="K47" s="35"/>
      <c r="L47" s="1"/>
      <c r="M47" s="1"/>
      <c r="N47" s="1"/>
    </row>
    <row r="48" spans="1:14" s="8" customFormat="1" x14ac:dyDescent="0.25">
      <c r="A48" s="18"/>
      <c r="B48" s="34"/>
      <c r="C48" s="34"/>
      <c r="D48" s="61"/>
      <c r="E48" s="54"/>
      <c r="F48" s="55"/>
      <c r="G48" s="34"/>
      <c r="H48" s="35"/>
      <c r="I48" s="35"/>
      <c r="J48" s="35"/>
      <c r="K48" s="35"/>
      <c r="L48" s="1"/>
      <c r="M48" s="1"/>
      <c r="N48" s="1"/>
    </row>
    <row r="49" spans="1:14" s="8" customFormat="1" x14ac:dyDescent="0.25">
      <c r="A49" s="18"/>
      <c r="B49" s="34"/>
      <c r="C49" s="34"/>
      <c r="D49" s="61"/>
      <c r="E49" s="54"/>
      <c r="F49" s="55"/>
      <c r="G49" s="34"/>
      <c r="H49" s="35"/>
      <c r="I49" s="35"/>
      <c r="J49" s="35"/>
      <c r="K49" s="35"/>
      <c r="L49" s="1"/>
      <c r="M49" s="1"/>
      <c r="N49" s="1"/>
    </row>
    <row r="50" spans="1:14" s="8" customFormat="1" x14ac:dyDescent="0.25">
      <c r="A50" s="18"/>
      <c r="B50" s="62"/>
      <c r="C50" s="34"/>
      <c r="D50" s="34"/>
      <c r="E50" s="54"/>
      <c r="F50" s="55"/>
      <c r="G50" s="34"/>
      <c r="H50" s="35"/>
      <c r="I50" s="35"/>
      <c r="J50" s="35"/>
      <c r="K50" s="35"/>
      <c r="L50" s="1"/>
      <c r="M50" s="1"/>
      <c r="N50" s="1"/>
    </row>
    <row r="51" spans="1:14" s="8" customFormat="1" x14ac:dyDescent="0.25">
      <c r="A51" s="18"/>
      <c r="B51" s="34"/>
      <c r="C51" s="34"/>
      <c r="D51" s="34"/>
      <c r="E51" s="54"/>
      <c r="F51" s="55"/>
      <c r="G51" s="34"/>
      <c r="H51" s="35"/>
      <c r="I51" s="35"/>
      <c r="J51" s="35"/>
      <c r="K51" s="35"/>
      <c r="L51" s="1"/>
      <c r="M51" s="1"/>
      <c r="N51" s="1"/>
    </row>
    <row r="52" spans="1:14" s="8" customFormat="1" x14ac:dyDescent="0.25">
      <c r="A52" s="18"/>
      <c r="B52" s="34"/>
      <c r="C52" s="34"/>
      <c r="D52" s="34"/>
      <c r="E52" s="54" t="s">
        <v>80</v>
      </c>
      <c r="F52" s="55"/>
      <c r="G52" s="34"/>
      <c r="H52" s="35"/>
      <c r="I52" s="35"/>
      <c r="J52" s="35"/>
      <c r="K52" s="35"/>
      <c r="L52" s="1"/>
      <c r="M52" s="1"/>
      <c r="N52" s="1"/>
    </row>
    <row r="53" spans="1:14" s="8" customFormat="1" x14ac:dyDescent="0.25">
      <c r="A53" s="18"/>
      <c r="B53" s="34"/>
      <c r="C53" s="34"/>
      <c r="D53" s="34"/>
      <c r="E53" s="56" t="s">
        <v>357</v>
      </c>
      <c r="F53" s="57" t="s">
        <v>81</v>
      </c>
      <c r="G53" s="34"/>
      <c r="H53" s="35"/>
      <c r="I53" s="35"/>
      <c r="J53" s="35"/>
      <c r="K53" s="35"/>
      <c r="L53" s="1"/>
      <c r="M53" s="1"/>
      <c r="N53" s="1"/>
    </row>
    <row r="54" spans="1:14" s="8" customFormat="1" x14ac:dyDescent="0.25">
      <c r="A54" s="18"/>
      <c r="B54" s="34"/>
      <c r="C54" s="34"/>
      <c r="D54" s="61" t="str">
        <f>E18</f>
        <v>UZUPEŁNIJ &lt;TYP IOB&gt;</v>
      </c>
      <c r="E54" s="54">
        <v>1</v>
      </c>
      <c r="F54" s="55">
        <f>I18</f>
        <v>0</v>
      </c>
      <c r="G54" s="34"/>
      <c r="H54" s="35"/>
      <c r="I54" s="35"/>
      <c r="J54" s="35"/>
      <c r="K54" s="35"/>
      <c r="L54" s="1"/>
      <c r="M54" s="1"/>
      <c r="N54" s="1"/>
    </row>
    <row r="55" spans="1:14" s="8" customFormat="1" x14ac:dyDescent="0.25">
      <c r="A55" s="18"/>
      <c r="B55" s="34"/>
      <c r="C55" s="34"/>
      <c r="D55" s="61" t="str">
        <f t="shared" ref="D55:D56" si="4">E19</f>
        <v>UZUPEŁNIJ &lt;TYP IOB&gt;</v>
      </c>
      <c r="E55" s="54">
        <v>1</v>
      </c>
      <c r="F55" s="55">
        <f t="shared" ref="F55:F56" si="5">I19</f>
        <v>0</v>
      </c>
      <c r="G55" s="34"/>
      <c r="H55" s="35"/>
      <c r="I55" s="35"/>
      <c r="J55" s="35"/>
      <c r="K55" s="35"/>
      <c r="L55" s="1"/>
      <c r="M55" s="1"/>
      <c r="N55" s="1"/>
    </row>
    <row r="56" spans="1:14" s="8" customFormat="1" x14ac:dyDescent="0.25">
      <c r="A56" s="18"/>
      <c r="B56" s="34"/>
      <c r="C56" s="34"/>
      <c r="D56" s="61" t="str">
        <f t="shared" si="4"/>
        <v>UZUPEŁNIJ &lt;TYP IOB&gt;</v>
      </c>
      <c r="E56" s="54">
        <v>1</v>
      </c>
      <c r="F56" s="55">
        <f t="shared" si="5"/>
        <v>0</v>
      </c>
      <c r="G56" s="34"/>
      <c r="H56" s="35"/>
      <c r="I56" s="35"/>
      <c r="J56" s="35"/>
      <c r="K56" s="35"/>
      <c r="L56" s="1"/>
      <c r="M56" s="1"/>
      <c r="N56" s="1"/>
    </row>
    <row r="57" spans="1:14" s="8" customFormat="1" x14ac:dyDescent="0.25">
      <c r="A57" s="18"/>
      <c r="B57" s="34"/>
      <c r="C57" s="34"/>
      <c r="D57" s="34"/>
      <c r="E57" s="54"/>
      <c r="F57" s="55"/>
      <c r="G57" s="34"/>
      <c r="H57" s="35"/>
      <c r="I57" s="35"/>
      <c r="J57" s="35"/>
      <c r="K57" s="35"/>
      <c r="L57" s="1"/>
      <c r="M57" s="1"/>
      <c r="N57" s="1"/>
    </row>
    <row r="58" spans="1:14" s="8" customFormat="1" x14ac:dyDescent="0.25">
      <c r="A58" s="18"/>
      <c r="B58" s="34"/>
      <c r="C58" s="34"/>
      <c r="D58" s="34"/>
      <c r="E58" s="54" t="s">
        <v>35</v>
      </c>
      <c r="F58" s="55"/>
      <c r="G58" s="34"/>
      <c r="H58" s="35"/>
      <c r="I58" s="35"/>
      <c r="J58" s="35"/>
      <c r="K58" s="35"/>
      <c r="L58" s="1"/>
      <c r="M58" s="1"/>
      <c r="N58" s="1"/>
    </row>
    <row r="59" spans="1:14" s="8" customFormat="1" x14ac:dyDescent="0.25">
      <c r="A59" s="18"/>
      <c r="B59" s="34"/>
      <c r="C59" s="34"/>
      <c r="D59" s="34"/>
      <c r="E59" s="56" t="s">
        <v>357</v>
      </c>
      <c r="F59" s="57" t="s">
        <v>81</v>
      </c>
      <c r="G59" s="34"/>
      <c r="H59" s="35"/>
      <c r="I59" s="35"/>
      <c r="J59" s="35"/>
      <c r="K59" s="35"/>
      <c r="L59" s="1"/>
      <c r="M59" s="1"/>
      <c r="N59" s="1"/>
    </row>
    <row r="60" spans="1:14" s="8" customFormat="1" x14ac:dyDescent="0.25">
      <c r="A60" s="18"/>
      <c r="B60" s="34"/>
      <c r="C60" s="34"/>
      <c r="D60" s="61" t="s">
        <v>39</v>
      </c>
      <c r="E60" s="54">
        <v>1</v>
      </c>
      <c r="F60" s="55">
        <f>I21</f>
        <v>0</v>
      </c>
      <c r="G60" s="34"/>
      <c r="H60" s="35"/>
      <c r="I60" s="35"/>
      <c r="J60" s="35"/>
      <c r="K60" s="35"/>
      <c r="L60" s="1"/>
      <c r="M60" s="1"/>
      <c r="N60" s="1"/>
    </row>
    <row r="61" spans="1:14" s="8" customFormat="1" x14ac:dyDescent="0.25">
      <c r="A61" s="18"/>
      <c r="B61" s="34"/>
      <c r="C61" s="34"/>
      <c r="D61" s="60" t="s">
        <v>40</v>
      </c>
      <c r="E61" s="54">
        <v>1</v>
      </c>
      <c r="F61" s="55">
        <f t="shared" ref="F61:F62" si="6">I22</f>
        <v>0</v>
      </c>
      <c r="G61" s="34"/>
      <c r="H61" s="35"/>
      <c r="I61" s="35"/>
      <c r="J61" s="35"/>
      <c r="K61" s="35"/>
      <c r="L61" s="1"/>
      <c r="M61" s="1"/>
      <c r="N61" s="1"/>
    </row>
    <row r="62" spans="1:14" s="8" customFormat="1" x14ac:dyDescent="0.25">
      <c r="A62" s="18"/>
      <c r="B62" s="34"/>
      <c r="C62" s="34"/>
      <c r="D62" s="60" t="s">
        <v>41</v>
      </c>
      <c r="E62" s="54">
        <v>1</v>
      </c>
      <c r="F62" s="55">
        <f t="shared" si="6"/>
        <v>0</v>
      </c>
      <c r="G62" s="34"/>
      <c r="H62" s="35"/>
      <c r="I62" s="35"/>
      <c r="J62" s="35"/>
      <c r="K62" s="35"/>
      <c r="L62" s="1"/>
      <c r="M62" s="1"/>
      <c r="N62" s="1"/>
    </row>
    <row r="63" spans="1:14" s="8" customFormat="1" x14ac:dyDescent="0.25">
      <c r="A63" s="18"/>
      <c r="E63" s="10"/>
      <c r="F63" s="11"/>
      <c r="H63" s="1"/>
      <c r="I63" s="1"/>
      <c r="J63" s="1"/>
      <c r="K63" s="1"/>
      <c r="L63" s="1"/>
      <c r="M63" s="1"/>
      <c r="N63" s="1"/>
    </row>
    <row r="64" spans="1:14" s="8" customFormat="1" x14ac:dyDescent="0.25">
      <c r="A64" s="18"/>
      <c r="E64" s="10"/>
      <c r="F64" s="11"/>
      <c r="H64" s="1"/>
      <c r="I64" s="1"/>
      <c r="J64" s="1"/>
      <c r="K64" s="1"/>
      <c r="L64" s="1"/>
      <c r="M64" s="1"/>
      <c r="N64" s="1"/>
    </row>
    <row r="65" spans="1:14" s="8" customFormat="1" x14ac:dyDescent="0.25">
      <c r="A65" s="18"/>
      <c r="E65" s="10"/>
      <c r="F65" s="11"/>
      <c r="H65" s="1"/>
      <c r="I65" s="1"/>
      <c r="J65" s="1"/>
      <c r="K65" s="1"/>
      <c r="L65" s="1"/>
      <c r="M65" s="1"/>
      <c r="N65" s="1"/>
    </row>
    <row r="66" spans="1:14" s="8" customFormat="1" x14ac:dyDescent="0.25">
      <c r="A66" s="19"/>
      <c r="E66" s="10"/>
      <c r="F66" s="11"/>
    </row>
    <row r="67" spans="1:14" s="8" customFormat="1" x14ac:dyDescent="0.25">
      <c r="A67" s="19"/>
      <c r="E67" s="10"/>
      <c r="F67" s="11"/>
    </row>
    <row r="68" spans="1:14" s="8" customFormat="1" x14ac:dyDescent="0.25">
      <c r="A68" s="19"/>
      <c r="E68" s="12"/>
      <c r="F68" s="13"/>
    </row>
    <row r="69" spans="1:14" s="8" customFormat="1" x14ac:dyDescent="0.25">
      <c r="A69" s="19"/>
      <c r="D69" s="14"/>
      <c r="E69" s="10"/>
      <c r="F69" s="11"/>
    </row>
    <row r="70" spans="1:14" s="8" customFormat="1" x14ac:dyDescent="0.25">
      <c r="A70" s="19"/>
      <c r="D70" s="14"/>
      <c r="E70" s="10"/>
      <c r="F70" s="11"/>
    </row>
    <row r="71" spans="1:14" s="8" customFormat="1" x14ac:dyDescent="0.25">
      <c r="A71" s="19"/>
      <c r="D71" s="15"/>
      <c r="E71" s="10"/>
      <c r="F71" s="11"/>
    </row>
    <row r="72" spans="1:14" s="8" customFormat="1" x14ac:dyDescent="0.25">
      <c r="A72" s="19"/>
      <c r="D72" s="15"/>
      <c r="E72" s="10"/>
      <c r="F72" s="11"/>
    </row>
    <row r="73" spans="1:14" s="8" customFormat="1" x14ac:dyDescent="0.25">
      <c r="A73" s="19"/>
      <c r="D73" s="15"/>
      <c r="E73" s="10"/>
      <c r="F73" s="11"/>
    </row>
    <row r="74" spans="1:14" s="8" customFormat="1" x14ac:dyDescent="0.25">
      <c r="A74" s="19"/>
      <c r="D74" s="15"/>
      <c r="E74" s="10"/>
      <c r="F74" s="11"/>
    </row>
    <row r="75" spans="1:14" s="8" customFormat="1" x14ac:dyDescent="0.25">
      <c r="A75" s="19"/>
      <c r="D75" s="16"/>
      <c r="E75" s="10"/>
      <c r="F75" s="11"/>
    </row>
    <row r="76" spans="1:14" s="8" customFormat="1" x14ac:dyDescent="0.25">
      <c r="A76" s="19"/>
      <c r="D76" s="17"/>
      <c r="E76" s="10"/>
      <c r="F76" s="11"/>
    </row>
    <row r="77" spans="1:14" s="8" customFormat="1" x14ac:dyDescent="0.25">
      <c r="A77" s="19"/>
      <c r="D77" s="17"/>
      <c r="E77" s="10"/>
      <c r="F77" s="11"/>
    </row>
    <row r="78" spans="1:14" s="8" customFormat="1" x14ac:dyDescent="0.25">
      <c r="A78" s="19"/>
      <c r="D78" s="17"/>
      <c r="E78" s="10"/>
      <c r="F78" s="11"/>
    </row>
    <row r="79" spans="1:14" s="8" customFormat="1" x14ac:dyDescent="0.25">
      <c r="A79" s="19"/>
      <c r="D79" s="17"/>
      <c r="E79" s="10"/>
      <c r="F79" s="11"/>
    </row>
    <row r="80" spans="1:14" s="8" customFormat="1" x14ac:dyDescent="0.25">
      <c r="A80" s="19"/>
      <c r="D80" s="17"/>
      <c r="E80" s="10"/>
      <c r="F80" s="11"/>
    </row>
    <row r="81" spans="1:6" s="8" customFormat="1" x14ac:dyDescent="0.25">
      <c r="A81" s="19"/>
      <c r="D81" s="17"/>
      <c r="E81" s="10"/>
      <c r="F81" s="11"/>
    </row>
    <row r="82" spans="1:6" s="8" customFormat="1" x14ac:dyDescent="0.25">
      <c r="A82" s="19"/>
      <c r="D82" s="17"/>
      <c r="E82" s="10"/>
      <c r="F82" s="11"/>
    </row>
    <row r="83" spans="1:6" s="8" customFormat="1" x14ac:dyDescent="0.25">
      <c r="A83" s="19"/>
      <c r="D83" s="17"/>
      <c r="E83" s="10"/>
      <c r="F83" s="11"/>
    </row>
    <row r="84" spans="1:6" s="8" customFormat="1" x14ac:dyDescent="0.25">
      <c r="A84" s="19"/>
      <c r="D84" s="17"/>
      <c r="E84" s="10"/>
      <c r="F84" s="11"/>
    </row>
    <row r="85" spans="1:6" s="8" customFormat="1" x14ac:dyDescent="0.25">
      <c r="A85" s="19"/>
      <c r="D85" s="17"/>
      <c r="E85" s="10"/>
      <c r="F85" s="11"/>
    </row>
    <row r="86" spans="1:6" s="8" customFormat="1" x14ac:dyDescent="0.25">
      <c r="A86" s="19"/>
      <c r="D86" s="16"/>
      <c r="E86" s="10"/>
      <c r="F86" s="11"/>
    </row>
    <row r="87" spans="1:6" s="8" customFormat="1" x14ac:dyDescent="0.25">
      <c r="A87" s="19"/>
      <c r="D87" s="16"/>
      <c r="E87" s="10"/>
      <c r="F87" s="11"/>
    </row>
  </sheetData>
  <sheetProtection algorithmName="SHA-512" hashValue="MA6MKGs6c/7y/k4SNtfXgJOP5oMK23H0HJhSTciDbmUMGaioShXocJLnPN/kCviB7+QyrzLbhBFaSdvXgXNlcA==" saltValue="S0ZrDIJr/hwtF0gskFRvTw==" spinCount="100000" sheet="1" objects="1" scenarios="1"/>
  <protectedRanges>
    <protectedRange sqref="E23" name="a1_2"/>
    <protectedRange sqref="H3:H23" name="a1"/>
  </protectedRanges>
  <customSheetViews>
    <customSheetView guid="{6F0A0BD2-4A59-4506-8D54-D31D4683448E}" scale="70" fitToPage="1" printArea="1" topLeftCell="A13">
      <selection activeCell="E23" sqref="E23"/>
      <pageMargins left="0.70866141732283472" right="0.70866141732283472" top="0.74803149606299213" bottom="0.74803149606299213" header="0.31496062992125984" footer="0.31496062992125984"/>
      <pageSetup paperSize="9" scale="31" orientation="portrait" r:id="rId1"/>
    </customSheetView>
  </customSheetViews>
  <mergeCells count="24">
    <mergeCell ref="E28:F28"/>
    <mergeCell ref="J6:J8"/>
    <mergeCell ref="C21:C23"/>
    <mergeCell ref="D16:D17"/>
    <mergeCell ref="B21:B23"/>
    <mergeCell ref="D9:D10"/>
    <mergeCell ref="D11:D15"/>
    <mergeCell ref="D18:D20"/>
    <mergeCell ref="D21:D23"/>
    <mergeCell ref="B11:B17"/>
    <mergeCell ref="C11:C17"/>
    <mergeCell ref="B18:B20"/>
    <mergeCell ref="C18:C20"/>
    <mergeCell ref="I7:I8"/>
    <mergeCell ref="I1:J1"/>
    <mergeCell ref="B2:D2"/>
    <mergeCell ref="D5:D8"/>
    <mergeCell ref="E6:E8"/>
    <mergeCell ref="G6:G8"/>
    <mergeCell ref="J3:J4"/>
    <mergeCell ref="D3:D4"/>
    <mergeCell ref="B3:B10"/>
    <mergeCell ref="C3:C10"/>
    <mergeCell ref="E3:E4"/>
  </mergeCells>
  <dataValidations count="5">
    <dataValidation type="list" allowBlank="1" showInputMessage="1" showErrorMessage="1" sqref="H9:H10 H3:H4">
      <formula1>"nie występują, występują"</formula1>
    </dataValidation>
    <dataValidation type="list" allowBlank="1" showInputMessage="1" showErrorMessage="1" sqref="H5">
      <formula1>"nie pozwalają, pozwalają"</formula1>
    </dataValidation>
    <dataValidation type="list" allowBlank="1" showInputMessage="1" showErrorMessage="1" sqref="H11:H13 H15">
      <formula1>"nie posiada, posiada"</formula1>
    </dataValidation>
    <dataValidation type="list" allowBlank="1" showInputMessage="1" showErrorMessage="1" sqref="H14">
      <formula1>"nie prowadzi, prowadzi"</formula1>
    </dataValidation>
    <dataValidation type="list" allowBlank="1" showInputMessage="1" showErrorMessage="1" sqref="H16:H23 H6:H8">
      <formula1>"nie, tak"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showRowColHeaders="0" zoomScale="70" zoomScaleNormal="70" workbookViewId="0"/>
  </sheetViews>
  <sheetFormatPr defaultColWidth="9" defaultRowHeight="15" x14ac:dyDescent="0.25"/>
  <cols>
    <col min="1" max="1" width="9" style="35"/>
    <col min="2" max="2" width="5.75" style="64" customWidth="1"/>
    <col min="3" max="3" width="34.125" style="53" customWidth="1"/>
    <col min="4" max="4" width="19" style="53" customWidth="1"/>
    <col min="5" max="5" width="101.75" style="53" customWidth="1"/>
    <col min="6" max="6" width="72.125" style="53" customWidth="1"/>
    <col min="7" max="7" width="27.25" style="35" customWidth="1"/>
    <col min="8" max="8" width="16.25" style="35" customWidth="1"/>
    <col min="9" max="9" width="9" style="34"/>
    <col min="10" max="10" width="15.875" style="34" customWidth="1"/>
    <col min="11" max="16384" width="9" style="35"/>
  </cols>
  <sheetData>
    <row r="1" spans="2:10" ht="30" customHeight="1" thickBot="1" x14ac:dyDescent="0.3">
      <c r="E1" s="65" t="str">
        <f>IF(METRYCZKA!$B$8="a) Ośrodek Szkoleniowo - Doradczy","Ośrodek Szkoleniowo - Doradczy",(IF(METRYCZKA!$B$8="b) Inkubator Przedsiębiorczości","Inkubator Przedsiębiorczości",(IF(METRYCZKA!$B$8="c) Park Przemysłowy","Park Przemysłowy",(IF(METRYCZKA!$B$8="d) Akademicki Inkubator Przedsiębiorczości","Akademicki Inkubator Przedsiębiorczości",(IF(METRYCZKA!$B$8="e) Centrum Innowacji","Centrum Innowacji",(IF(METRYCZKA!$B$8="f) Centrum transferu technologii","Centrum Transferu Technologii",IF(METRYCZKA!$B$8="g) Inkubator Technologiczny","Inkubator Technologiczny",IF(METRYCZKA!$B$8="h) Park Naukowo – Technologiczny","Park Naukowo – Technologiczny",(IF(METRYCZKA!$B$8="i) Fundusz Pożyczkowy","Fundusz Pożyczkowy",(IF(METRYCZKA!$B$8="j) Fundusz Poręczeń Kredytowych","Fundusz Poręczeń Kredytowych","UZUPEŁNIJ &lt;TYP IOB&gt;")))))))))))))))))</f>
        <v>UZUPEŁNIJ &lt;TYP IOB&gt;</v>
      </c>
      <c r="I1" s="155" t="s">
        <v>48</v>
      </c>
      <c r="J1" s="155"/>
    </row>
    <row r="2" spans="2:10" ht="30" customHeight="1" thickBot="1" x14ac:dyDescent="0.3">
      <c r="B2" s="161" t="s">
        <v>49</v>
      </c>
      <c r="C2" s="162"/>
      <c r="D2" s="162"/>
      <c r="E2" s="66" t="s">
        <v>50</v>
      </c>
      <c r="F2" s="67" t="s">
        <v>109</v>
      </c>
      <c r="G2" s="68" t="s">
        <v>53</v>
      </c>
      <c r="H2" s="69" t="s">
        <v>45</v>
      </c>
      <c r="I2" s="46" t="s">
        <v>46</v>
      </c>
      <c r="J2" s="46" t="s">
        <v>47</v>
      </c>
    </row>
    <row r="3" spans="2:10" ht="75" customHeight="1" x14ac:dyDescent="0.25">
      <c r="B3" s="165" t="s">
        <v>10</v>
      </c>
      <c r="C3" s="169" t="s">
        <v>9</v>
      </c>
      <c r="D3" s="163" t="s">
        <v>123</v>
      </c>
      <c r="E3" s="70" t="str">
        <f>IF(METRYCZKA!$B$8="a) Ośrodek Szkoleniowo - Doradczy",profile!B25,(IF(METRYCZKA!$B$8="b) Inkubator Przedsiębiorczości",profile!D25,(IF(METRYCZKA!$B$8="c) Park Przemysłowy",profile!F25,(IF(METRYCZKA!$B$8="d) Akademicki Inkubator Przedsiębiorczości",profile!H25,(IF(METRYCZKA!$B$8="e) Centrum Innowacji",profile!J25,(IF(METRYCZKA!$B$8="f) Centrum transferu technologii",profile!L25,IF(METRYCZKA!$B$8="g) Inkubator Technologiczny",profile!N25,IF(METRYCZKA!$B$8="h) Park Naukowo – Technologiczny",profile!P25,(IF(METRYCZKA!$B$8="i) Fundusz Pożyczkowy",profile!R25,(IF(METRYCZKA!$B$8="j) Fundusz Poręczeń Kredytowych",profile!T25,"UZUPEŁNIJ &lt;TYP IOB&gt;")))))))))))))))))</f>
        <v>UZUPEŁNIJ &lt;TYP IOB&gt;</v>
      </c>
      <c r="F3" s="71" t="s">
        <v>334</v>
      </c>
      <c r="G3" s="72"/>
      <c r="H3" s="73"/>
      <c r="I3" s="34">
        <f>IF(H3="posiada",1,0)</f>
        <v>0</v>
      </c>
      <c r="J3" s="34" t="s">
        <v>57</v>
      </c>
    </row>
    <row r="4" spans="2:10" ht="75" customHeight="1" x14ac:dyDescent="0.25">
      <c r="B4" s="166"/>
      <c r="C4" s="170"/>
      <c r="D4" s="158"/>
      <c r="E4" s="70" t="str">
        <f>IF(METRYCZKA!$B$8="a) Ośrodek Szkoleniowo - Doradczy",profile!B26,(IF(METRYCZKA!$B$8="b) Inkubator Przedsiębiorczości",profile!D26,(IF(METRYCZKA!$B$8="c) Park Przemysłowy",profile!F26,(IF(METRYCZKA!$B$8="d) Akademicki Inkubator Przedsiębiorczości",profile!H26,(IF(METRYCZKA!$B$8="e) Centrum Innowacji",profile!J26,(IF(METRYCZKA!$B$8="f) Centrum transferu technologii",profile!L26,IF(METRYCZKA!$B$8="g) Inkubator Technologiczny",profile!N26,IF(METRYCZKA!$B$8="h) Park Naukowo – Technologiczny",profile!P26,(IF(METRYCZKA!$B$8="i) Fundusz Pożyczkowy",profile!R26,(IF(METRYCZKA!$B$8="j) Fundusz Poręczeń Kredytowych",profile!T26,"UZUPEŁNIJ &lt;TYP IOB&gt;")))))))))))))))))</f>
        <v>UZUPEŁNIJ &lt;TYP IOB&gt;</v>
      </c>
      <c r="F4" s="36" t="s">
        <v>335</v>
      </c>
      <c r="G4" s="40"/>
      <c r="H4" s="38"/>
      <c r="I4" s="34">
        <f>IF(H4="posiada",1,0)</f>
        <v>0</v>
      </c>
      <c r="J4" s="46" t="s">
        <v>57</v>
      </c>
    </row>
    <row r="5" spans="2:10" ht="75" customHeight="1" x14ac:dyDescent="0.25">
      <c r="B5" s="167"/>
      <c r="C5" s="170"/>
      <c r="D5" s="164"/>
      <c r="E5" s="70" t="str">
        <f>IF(METRYCZKA!$B$8="a) Ośrodek Szkoleniowo - Doradczy",profile!B27,(IF(METRYCZKA!$B$8="b) Inkubator Przedsiębiorczości",profile!D27,(IF(METRYCZKA!$B$8="c) Park Przemysłowy",profile!F27,(IF(METRYCZKA!$B$8="d) Akademicki Inkubator Przedsiębiorczości",profile!H27,(IF(METRYCZKA!$B$8="e) Centrum Innowacji",profile!J27,(IF(METRYCZKA!$B$8="f) Centrum transferu technologii",profile!L27,IF(METRYCZKA!$B$8="g) Inkubator Technologiczny",profile!N27,IF(METRYCZKA!$B$8="h) Park Naukowo – Technologiczny",profile!P27,(IF(METRYCZKA!$B$8="i) Fundusz Pożyczkowy",profile!R27,(IF(METRYCZKA!$B$8="j) Fundusz Poręczeń Kredytowych",profile!T27,"UZUPEŁNIJ &lt;TYP IOB&gt;")))))))))))))))))</f>
        <v>UZUPEŁNIJ &lt;TYP IOB&gt;</v>
      </c>
      <c r="F5" s="36" t="str">
        <f>IF(E5="NIE DOTYCZY","-","IOB ma tak wyposażone lokale")</f>
        <v>IOB ma tak wyposażone lokale</v>
      </c>
      <c r="G5" s="74"/>
      <c r="H5" s="75"/>
      <c r="I5" s="34">
        <f t="shared" ref="I5:I6" si="0">IF(H5="posiada",1,0)</f>
        <v>0</v>
      </c>
      <c r="J5" s="46"/>
    </row>
    <row r="6" spans="2:10" ht="75" customHeight="1" x14ac:dyDescent="0.25">
      <c r="B6" s="167"/>
      <c r="C6" s="170"/>
      <c r="D6" s="164"/>
      <c r="E6" s="70" t="str">
        <f>IF(METRYCZKA!$B$8="a) Ośrodek Szkoleniowo - Doradczy",profile!B28,(IF(METRYCZKA!$B$8="b) Inkubator Przedsiębiorczości",profile!D28,(IF(METRYCZKA!$B$8="c) Park Przemysłowy",profile!F28,(IF(METRYCZKA!$B$8="d) Akademicki Inkubator Przedsiębiorczości",profile!H28,(IF(METRYCZKA!$B$8="e) Centrum Innowacji",profile!J28,(IF(METRYCZKA!$B$8="f) Centrum transferu technologii",profile!L28,IF(METRYCZKA!$B$8="g) Inkubator Technologiczny",profile!N28,IF(METRYCZKA!$B$8="h) Park Naukowo – Technologiczny",profile!P28,(IF(METRYCZKA!$B$8="i) Fundusz Pożyczkowy",profile!R28,(IF(METRYCZKA!$B$8="j) Fundusz Poręczeń Kredytowych",profile!T28,"UZUPEŁNIJ &lt;TYP IOB&gt;")))))))))))))))))</f>
        <v>UZUPEŁNIJ &lt;TYP IOB&gt;</v>
      </c>
      <c r="F6" s="36" t="str">
        <f t="shared" ref="F6:F7" si="1">IF(E6="NIE DOTYCZY","-","IOB ma tak wyposażone lokale")</f>
        <v>IOB ma tak wyposażone lokale</v>
      </c>
      <c r="G6" s="74"/>
      <c r="H6" s="75"/>
      <c r="I6" s="34">
        <f t="shared" si="0"/>
        <v>0</v>
      </c>
      <c r="J6" s="46"/>
    </row>
    <row r="7" spans="2:10" ht="75" customHeight="1" thickBot="1" x14ac:dyDescent="0.3">
      <c r="B7" s="168"/>
      <c r="C7" s="170"/>
      <c r="D7" s="159"/>
      <c r="E7" s="70" t="str">
        <f>IF(METRYCZKA!$B$8="a) Ośrodek Szkoleniowo - Doradczy",profile!B29,(IF(METRYCZKA!$B$8="b) Inkubator Przedsiębiorczości",profile!D29,(IF(METRYCZKA!$B$8="c) Park Przemysłowy",profile!F29,(IF(METRYCZKA!$B$8="d) Akademicki Inkubator Przedsiębiorczości",profile!H29,(IF(METRYCZKA!$B$8="e) Centrum Innowacji",profile!J29,(IF(METRYCZKA!$B$8="f) Centrum transferu technologii",profile!L29,IF(METRYCZKA!$B$8="g) Inkubator Technologiczny",profile!N29,IF(METRYCZKA!$B$8="h) Park Naukowo – Technologiczny",profile!P29,(IF(METRYCZKA!$B$8="i) Fundusz Pożyczkowy",profile!R29,(IF(METRYCZKA!$B$8="j) Fundusz Poręczeń Kredytowych",profile!T29,"UZUPEŁNIJ &lt;TYP IOB&gt;")))))))))))))))))</f>
        <v>UZUPEŁNIJ &lt;TYP IOB&gt;</v>
      </c>
      <c r="F7" s="36" t="str">
        <f t="shared" si="1"/>
        <v>IOB ma tak wyposażone lokale</v>
      </c>
      <c r="G7" s="42"/>
      <c r="H7" s="43"/>
      <c r="I7" s="34">
        <f>IF(H7="tak",1,0)</f>
        <v>0</v>
      </c>
      <c r="J7" s="46" t="s">
        <v>57</v>
      </c>
    </row>
    <row r="8" spans="2:10" ht="75" customHeight="1" x14ac:dyDescent="0.25">
      <c r="B8" s="172" t="s">
        <v>11</v>
      </c>
      <c r="C8" s="170"/>
      <c r="D8" s="157" t="s">
        <v>12</v>
      </c>
      <c r="E8" s="70" t="str">
        <f>IF(METRYCZKA!$B$8="a) Ośrodek Szkoleniowo - Doradczy",profile!B30,(IF(METRYCZKA!$B$8="b) Inkubator Przedsiębiorczości",profile!D30,(IF(METRYCZKA!$B$8="c) Park Przemysłowy",profile!F30,(IF(METRYCZKA!$B$8="d) Akademicki Inkubator Przedsiębiorczości",profile!H30,(IF(METRYCZKA!$B$8="e) Centrum Innowacji",profile!J30,(IF(METRYCZKA!$B$8="f) Centrum transferu technologii",profile!L30,IF(METRYCZKA!$B$8="g) Inkubator Technologiczny",profile!N30,IF(METRYCZKA!$B$8="h) Park Naukowo – Technologiczny",profile!P30,(IF(METRYCZKA!$B$8="i) Fundusz Pożyczkowy",profile!R30,(IF(METRYCZKA!$B$8="j) Fundusz Poręczeń Kredytowych",profile!T30,"UZUPEŁNIJ &lt;TYP IOB&gt;")))))))))))))))))</f>
        <v>UZUPEŁNIJ &lt;TYP IOB&gt;</v>
      </c>
      <c r="F8" s="76" t="s">
        <v>55</v>
      </c>
      <c r="G8" s="45"/>
      <c r="H8" s="33"/>
      <c r="I8" s="34">
        <f>IF(H8="posiada",1,0)</f>
        <v>0</v>
      </c>
      <c r="J8" s="46" t="s">
        <v>57</v>
      </c>
    </row>
    <row r="9" spans="2:10" ht="75" customHeight="1" x14ac:dyDescent="0.25">
      <c r="B9" s="166"/>
      <c r="C9" s="170"/>
      <c r="D9" s="158"/>
      <c r="E9" s="70" t="str">
        <f>IF(METRYCZKA!$B$8="a) Ośrodek Szkoleniowo - Doradczy",profile!B31,(IF(METRYCZKA!$B$8="b) Inkubator Przedsiębiorczości",profile!D31,(IF(METRYCZKA!$B$8="c) Park Przemysłowy",profile!F31,(IF(METRYCZKA!$B$8="d) Akademicki Inkubator Przedsiębiorczości",profile!H31,(IF(METRYCZKA!$B$8="e) Centrum Innowacji",profile!J31,(IF(METRYCZKA!$B$8="f) Centrum transferu technologii",profile!L31,IF(METRYCZKA!$B$8="g) Inkubator Technologiczny",profile!N31,IF(METRYCZKA!$B$8="h) Park Naukowo – Technologiczny",profile!P31,(IF(METRYCZKA!$B$8="i) Fundusz Pożyczkowy",profile!R31,(IF(METRYCZKA!$B$8="j) Fundusz Poręczeń Kredytowych",profile!T31,"UZUPEŁNIJ &lt;TYP IOB&gt;")))))))))))))))))</f>
        <v>UZUPEŁNIJ &lt;TYP IOB&gt;</v>
      </c>
      <c r="F9" s="77" t="s">
        <v>55</v>
      </c>
      <c r="G9" s="40"/>
      <c r="H9" s="38"/>
      <c r="I9" s="34">
        <f>IF(H9="posiada",1,0)</f>
        <v>0</v>
      </c>
      <c r="J9" s="46" t="s">
        <v>57</v>
      </c>
    </row>
    <row r="10" spans="2:10" ht="75" customHeight="1" x14ac:dyDescent="0.25">
      <c r="B10" s="166"/>
      <c r="C10" s="170"/>
      <c r="D10" s="158"/>
      <c r="E10" s="70" t="str">
        <f>IF(METRYCZKA!$B$8="a) Ośrodek Szkoleniowo - Doradczy",profile!B32,(IF(METRYCZKA!$B$8="b) Inkubator Przedsiębiorczości",profile!D32,(IF(METRYCZKA!$B$8="c) Park Przemysłowy",profile!F32,(IF(METRYCZKA!$B$8="d) Akademicki Inkubator Przedsiębiorczości",profile!H32,(IF(METRYCZKA!$B$8="e) Centrum Innowacji",profile!J32,(IF(METRYCZKA!$B$8="f) Centrum transferu technologii",profile!L32,IF(METRYCZKA!$B$8="g) Inkubator Technologiczny",profile!N32,IF(METRYCZKA!$B$8="h) Park Naukowo – Technologiczny",profile!P32,(IF(METRYCZKA!$B$8="i) Fundusz Pożyczkowy",profile!R32,(IF(METRYCZKA!$B$8="j) Fundusz Poręczeń Kredytowych",profile!T32,"UZUPEŁNIJ &lt;TYP IOB&gt;")))))))))))))))))</f>
        <v>UZUPEŁNIJ &lt;TYP IOB&gt;</v>
      </c>
      <c r="F10" s="77" t="s">
        <v>55</v>
      </c>
      <c r="G10" s="40"/>
      <c r="H10" s="38"/>
      <c r="I10" s="34">
        <f>IF(H10="posiada",1,0)</f>
        <v>0</v>
      </c>
      <c r="J10" s="46" t="s">
        <v>57</v>
      </c>
    </row>
    <row r="11" spans="2:10" ht="75" customHeight="1" thickBot="1" x14ac:dyDescent="0.3">
      <c r="B11" s="166"/>
      <c r="C11" s="170"/>
      <c r="D11" s="158"/>
      <c r="E11" s="70" t="str">
        <f>IF(METRYCZKA!$B$8="a) Ośrodek Szkoleniowo - Doradczy",profile!B33,(IF(METRYCZKA!$B$8="b) Inkubator Przedsiębiorczości",profile!D33,(IF(METRYCZKA!$B$8="c) Park Przemysłowy",profile!F33,(IF(METRYCZKA!$B$8="d) Akademicki Inkubator Przedsiębiorczości",profile!H33,(IF(METRYCZKA!$B$8="e) Centrum Innowacji",profile!J33,(IF(METRYCZKA!$B$8="f) Centrum transferu technologii",profile!L33,IF(METRYCZKA!$B$8="g) Inkubator Technologiczny",profile!N33,IF(METRYCZKA!$B$8="h) Park Naukowo – Technologiczny",profile!P33,(IF(METRYCZKA!$B$8="i) Fundusz Pożyczkowy",profile!R33,(IF(METRYCZKA!$B$8="j) Fundusz Poręczeń Kredytowych",profile!T33,"UZUPEŁNIJ &lt;TYP IOB&gt;")))))))))))))))))</f>
        <v>UZUPEŁNIJ &lt;TYP IOB&gt;</v>
      </c>
      <c r="F11" s="78" t="str">
        <f>IF(E11="NIE DOTYCZY","-","IOB posiada bazę danych")</f>
        <v>IOB posiada bazę danych</v>
      </c>
      <c r="G11" s="40"/>
      <c r="H11" s="38"/>
      <c r="I11" s="34">
        <f>IF(H11="posiada",1,0)</f>
        <v>0</v>
      </c>
      <c r="J11" s="46" t="s">
        <v>57</v>
      </c>
    </row>
    <row r="12" spans="2:10" ht="75" customHeight="1" thickBot="1" x14ac:dyDescent="0.3">
      <c r="B12" s="168"/>
      <c r="C12" s="171"/>
      <c r="D12" s="159"/>
      <c r="E12" s="70" t="str">
        <f>IF(METRYCZKA!$B$8="a) Ośrodek Szkoleniowo - Doradczy",profile!B34,(IF(METRYCZKA!$B$8="b) Inkubator Przedsiębiorczości",profile!D34,(IF(METRYCZKA!$B$8="c) Park Przemysłowy",profile!F34,(IF(METRYCZKA!$B$8="d) Akademicki Inkubator Przedsiębiorczości",profile!H34,(IF(METRYCZKA!$B$8="e) Centrum Innowacji",profile!J34,(IF(METRYCZKA!$B$8="f) Centrum transferu technologii",profile!L34,IF(METRYCZKA!$B$8="g) Inkubator Technologiczny",profile!N34,IF(METRYCZKA!$B$8="h) Park Naukowo – Technologiczny",profile!P34,(IF(METRYCZKA!$B$8="i) Fundusz Pożyczkowy",profile!R34,(IF(METRYCZKA!$B$8="j) Fundusz Poręczeń Kredytowych",profile!T34,"UZUPEŁNIJ &lt;TYP IOB&gt;")))))))))))))))))</f>
        <v>UZUPEŁNIJ &lt;TYP IOB&gt;</v>
      </c>
      <c r="F12" s="78" t="str">
        <f>IF(E12="NIE DOTYCZY","-","IOB posiada bazę danych")</f>
        <v>IOB posiada bazę danych</v>
      </c>
      <c r="G12" s="42"/>
      <c r="H12" s="43"/>
      <c r="I12" s="34">
        <f>IF(H12="posiada",1,0)</f>
        <v>0</v>
      </c>
      <c r="J12" s="46" t="s">
        <v>57</v>
      </c>
    </row>
    <row r="14" spans="2:10" s="34" customFormat="1" x14ac:dyDescent="0.25">
      <c r="B14" s="79"/>
      <c r="C14" s="55"/>
      <c r="D14" s="55"/>
      <c r="E14" s="55"/>
      <c r="F14" s="55"/>
      <c r="G14" s="35"/>
      <c r="H14" s="35"/>
      <c r="I14" s="35"/>
    </row>
    <row r="15" spans="2:10" s="34" customFormat="1" x14ac:dyDescent="0.25">
      <c r="B15" s="79"/>
      <c r="C15" s="55"/>
      <c r="D15" s="55"/>
      <c r="E15" s="55"/>
      <c r="F15" s="55"/>
      <c r="G15" s="35"/>
      <c r="H15" s="35"/>
      <c r="I15" s="35"/>
    </row>
    <row r="16" spans="2:10" s="34" customFormat="1" x14ac:dyDescent="0.25">
      <c r="B16" s="79"/>
      <c r="C16" s="55"/>
      <c r="D16" s="55"/>
      <c r="E16" s="55"/>
      <c r="F16" s="55"/>
      <c r="G16" s="35"/>
      <c r="H16" s="35"/>
      <c r="I16" s="35"/>
    </row>
    <row r="17" spans="2:9" s="34" customFormat="1" x14ac:dyDescent="0.25">
      <c r="B17" s="79"/>
      <c r="C17" s="55"/>
      <c r="D17" s="55" t="s">
        <v>84</v>
      </c>
      <c r="E17" s="55"/>
      <c r="F17" s="55"/>
      <c r="G17" s="35"/>
      <c r="H17" s="35"/>
      <c r="I17" s="35"/>
    </row>
    <row r="18" spans="2:9" s="34" customFormat="1" x14ac:dyDescent="0.25">
      <c r="B18" s="79"/>
      <c r="C18" s="55"/>
      <c r="D18" s="57" t="s">
        <v>357</v>
      </c>
      <c r="E18" s="57" t="s">
        <v>81</v>
      </c>
      <c r="F18" s="55"/>
      <c r="G18" s="35"/>
      <c r="H18" s="35"/>
      <c r="I18" s="35"/>
    </row>
    <row r="19" spans="2:9" s="34" customFormat="1" x14ac:dyDescent="0.25">
      <c r="B19" s="79"/>
      <c r="C19" s="61" t="str">
        <f>E3</f>
        <v>UZUPEŁNIJ &lt;TYP IOB&gt;</v>
      </c>
      <c r="D19" s="55">
        <v>1</v>
      </c>
      <c r="E19" s="55">
        <f>I3</f>
        <v>0</v>
      </c>
      <c r="F19" s="55"/>
      <c r="G19" s="35"/>
      <c r="H19" s="35"/>
      <c r="I19" s="35"/>
    </row>
    <row r="20" spans="2:9" s="34" customFormat="1" x14ac:dyDescent="0.25">
      <c r="B20" s="79"/>
      <c r="C20" s="61" t="str">
        <f t="shared" ref="C20:C23" si="2">E4</f>
        <v>UZUPEŁNIJ &lt;TYP IOB&gt;</v>
      </c>
      <c r="D20" s="55">
        <v>1</v>
      </c>
      <c r="E20" s="55">
        <f t="shared" ref="E20:E23" si="3">I4</f>
        <v>0</v>
      </c>
      <c r="F20" s="55"/>
      <c r="G20" s="35"/>
      <c r="H20" s="35"/>
      <c r="I20" s="35"/>
    </row>
    <row r="21" spans="2:9" s="34" customFormat="1" x14ac:dyDescent="0.25">
      <c r="B21" s="79"/>
      <c r="C21" s="61" t="str">
        <f t="shared" si="2"/>
        <v>UZUPEŁNIJ &lt;TYP IOB&gt;</v>
      </c>
      <c r="D21" s="55">
        <f>IF(C21="NIE DOTYCZY","",1)</f>
        <v>1</v>
      </c>
      <c r="E21" s="55">
        <f t="shared" si="3"/>
        <v>0</v>
      </c>
      <c r="F21" s="55"/>
      <c r="G21" s="35"/>
      <c r="H21" s="35"/>
      <c r="I21" s="35"/>
    </row>
    <row r="22" spans="2:9" s="34" customFormat="1" x14ac:dyDescent="0.25">
      <c r="B22" s="79"/>
      <c r="C22" s="61" t="str">
        <f t="shared" si="2"/>
        <v>UZUPEŁNIJ &lt;TYP IOB&gt;</v>
      </c>
      <c r="D22" s="55">
        <f t="shared" ref="D22:D23" si="4">IF(C22="NIE DOTYCZY","",1)</f>
        <v>1</v>
      </c>
      <c r="E22" s="55">
        <f t="shared" si="3"/>
        <v>0</v>
      </c>
      <c r="F22" s="55"/>
      <c r="G22" s="35"/>
      <c r="H22" s="35"/>
      <c r="I22" s="35"/>
    </row>
    <row r="23" spans="2:9" s="34" customFormat="1" x14ac:dyDescent="0.25">
      <c r="B23" s="79"/>
      <c r="C23" s="61" t="str">
        <f t="shared" si="2"/>
        <v>UZUPEŁNIJ &lt;TYP IOB&gt;</v>
      </c>
      <c r="D23" s="55">
        <f t="shared" si="4"/>
        <v>1</v>
      </c>
      <c r="E23" s="55">
        <f t="shared" si="3"/>
        <v>0</v>
      </c>
      <c r="F23" s="55"/>
      <c r="G23" s="35"/>
      <c r="H23" s="35"/>
      <c r="I23" s="35"/>
    </row>
    <row r="24" spans="2:9" s="34" customFormat="1" x14ac:dyDescent="0.25">
      <c r="B24" s="79"/>
      <c r="C24" s="55"/>
      <c r="D24" s="55"/>
      <c r="E24" s="55"/>
      <c r="F24" s="55"/>
      <c r="G24" s="35"/>
      <c r="H24" s="35"/>
      <c r="I24" s="35"/>
    </row>
    <row r="25" spans="2:9" s="34" customFormat="1" x14ac:dyDescent="0.25">
      <c r="B25" s="79"/>
      <c r="C25" s="55"/>
      <c r="D25" s="55"/>
      <c r="E25" s="55"/>
      <c r="F25" s="55"/>
      <c r="G25" s="35"/>
      <c r="H25" s="35"/>
      <c r="I25" s="35"/>
    </row>
    <row r="26" spans="2:9" s="34" customFormat="1" x14ac:dyDescent="0.25">
      <c r="B26" s="79"/>
      <c r="C26" s="55"/>
      <c r="D26" s="55" t="s">
        <v>86</v>
      </c>
      <c r="E26" s="55"/>
      <c r="F26" s="55"/>
      <c r="G26" s="35"/>
      <c r="H26" s="35"/>
      <c r="I26" s="35"/>
    </row>
    <row r="27" spans="2:9" s="34" customFormat="1" x14ac:dyDescent="0.25">
      <c r="B27" s="79"/>
      <c r="C27" s="55"/>
      <c r="D27" s="57" t="s">
        <v>357</v>
      </c>
      <c r="E27" s="57" t="s">
        <v>81</v>
      </c>
      <c r="F27" s="55"/>
      <c r="G27" s="35"/>
      <c r="H27" s="35"/>
      <c r="I27" s="35"/>
    </row>
    <row r="28" spans="2:9" s="34" customFormat="1" x14ac:dyDescent="0.25">
      <c r="B28" s="79"/>
      <c r="C28" s="61" t="str">
        <f>E8</f>
        <v>UZUPEŁNIJ &lt;TYP IOB&gt;</v>
      </c>
      <c r="D28" s="55">
        <v>1</v>
      </c>
      <c r="E28" s="55">
        <f>I8</f>
        <v>0</v>
      </c>
      <c r="F28" s="55"/>
      <c r="G28" s="35"/>
      <c r="H28" s="35"/>
      <c r="I28" s="35"/>
    </row>
    <row r="29" spans="2:9" s="34" customFormat="1" x14ac:dyDescent="0.25">
      <c r="B29" s="79"/>
      <c r="C29" s="61" t="str">
        <f t="shared" ref="C29:C32" si="5">E9</f>
        <v>UZUPEŁNIJ &lt;TYP IOB&gt;</v>
      </c>
      <c r="D29" s="55">
        <v>1</v>
      </c>
      <c r="E29" s="55">
        <f t="shared" ref="E29:E32" si="6">I9</f>
        <v>0</v>
      </c>
      <c r="F29" s="55"/>
      <c r="G29" s="35"/>
      <c r="H29" s="35"/>
      <c r="I29" s="35"/>
    </row>
    <row r="30" spans="2:9" s="34" customFormat="1" x14ac:dyDescent="0.25">
      <c r="B30" s="79"/>
      <c r="C30" s="61" t="str">
        <f t="shared" si="5"/>
        <v>UZUPEŁNIJ &lt;TYP IOB&gt;</v>
      </c>
      <c r="D30" s="55">
        <v>1</v>
      </c>
      <c r="E30" s="55">
        <f t="shared" si="6"/>
        <v>0</v>
      </c>
      <c r="F30" s="55"/>
      <c r="G30" s="35"/>
      <c r="H30" s="35"/>
      <c r="I30" s="35"/>
    </row>
    <row r="31" spans="2:9" s="34" customFormat="1" x14ac:dyDescent="0.25">
      <c r="B31" s="79"/>
      <c r="C31" s="61" t="str">
        <f t="shared" si="5"/>
        <v>UZUPEŁNIJ &lt;TYP IOB&gt;</v>
      </c>
      <c r="D31" s="55">
        <f>IF(C31="NIE DOTYCZY","",1)</f>
        <v>1</v>
      </c>
      <c r="E31" s="55">
        <f t="shared" si="6"/>
        <v>0</v>
      </c>
      <c r="F31" s="55"/>
      <c r="G31" s="35"/>
      <c r="H31" s="35"/>
      <c r="I31" s="35"/>
    </row>
    <row r="32" spans="2:9" s="34" customFormat="1" x14ac:dyDescent="0.25">
      <c r="B32" s="79"/>
      <c r="C32" s="61" t="str">
        <f t="shared" si="5"/>
        <v>UZUPEŁNIJ &lt;TYP IOB&gt;</v>
      </c>
      <c r="D32" s="55">
        <f>IF(C32="NIE DOTYCZY","",1)</f>
        <v>1</v>
      </c>
      <c r="E32" s="55">
        <f t="shared" si="6"/>
        <v>0</v>
      </c>
      <c r="F32" s="55"/>
      <c r="G32" s="35"/>
      <c r="H32" s="35"/>
      <c r="I32" s="35"/>
    </row>
    <row r="33" spans="1:9" s="34" customFormat="1" x14ac:dyDescent="0.25">
      <c r="B33" s="79"/>
      <c r="C33" s="61"/>
      <c r="D33" s="55"/>
      <c r="E33" s="55"/>
      <c r="F33" s="55"/>
      <c r="G33" s="35"/>
      <c r="H33" s="35"/>
      <c r="I33" s="35"/>
    </row>
    <row r="34" spans="1:9" s="34" customFormat="1" x14ac:dyDescent="0.25">
      <c r="A34" s="35"/>
      <c r="B34" s="64"/>
      <c r="C34" s="80"/>
      <c r="D34" s="53"/>
      <c r="E34" s="53"/>
      <c r="F34" s="53"/>
      <c r="G34" s="35"/>
      <c r="H34" s="35"/>
      <c r="I34" s="35"/>
    </row>
    <row r="35" spans="1:9" s="34" customFormat="1" x14ac:dyDescent="0.25">
      <c r="B35" s="79"/>
      <c r="C35" s="61"/>
      <c r="D35" s="55"/>
      <c r="E35" s="55"/>
      <c r="F35" s="55"/>
    </row>
    <row r="36" spans="1:9" s="34" customFormat="1" x14ac:dyDescent="0.25">
      <c r="B36" s="79"/>
      <c r="C36" s="55"/>
      <c r="D36" s="55"/>
      <c r="E36" s="55"/>
      <c r="F36" s="55"/>
    </row>
  </sheetData>
  <sheetProtection password="D8FF" sheet="1" objects="1" scenarios="1"/>
  <protectedRanges>
    <protectedRange sqref="H3:H12" name="a2"/>
  </protectedRanges>
  <customSheetViews>
    <customSheetView guid="{6F0A0BD2-4A59-4506-8D54-D31D4683448E}" scale="70">
      <selection activeCell="H3" sqref="H3:H12"/>
      <pageMargins left="0.7" right="0.7" top="0.75" bottom="0.75" header="0.3" footer="0.3"/>
    </customSheetView>
  </customSheetViews>
  <mergeCells count="7">
    <mergeCell ref="I1:J1"/>
    <mergeCell ref="B2:D2"/>
    <mergeCell ref="D3:D7"/>
    <mergeCell ref="B3:B7"/>
    <mergeCell ref="C3:C12"/>
    <mergeCell ref="B8:B12"/>
    <mergeCell ref="D8:D12"/>
  </mergeCells>
  <dataValidations count="2">
    <dataValidation type="list" allowBlank="1" showInputMessage="1" showErrorMessage="1" sqref="H3:H6 H8:H12">
      <formula1>"nie posiada, posiada"</formula1>
    </dataValidation>
    <dataValidation type="list" allowBlank="1" showInputMessage="1" showErrorMessage="1" sqref="H7">
      <formula1>"nie, tak"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showRowColHeaders="0" zoomScale="70" zoomScaleNormal="70" workbookViewId="0"/>
  </sheetViews>
  <sheetFormatPr defaultColWidth="9" defaultRowHeight="15" x14ac:dyDescent="0.25"/>
  <cols>
    <col min="1" max="1" width="9" style="81"/>
    <col min="2" max="2" width="5.75" style="82" customWidth="1"/>
    <col min="3" max="3" width="34.125" style="82" customWidth="1"/>
    <col min="4" max="4" width="19" style="82" customWidth="1"/>
    <col min="5" max="5" width="101.75" style="82" customWidth="1"/>
    <col min="6" max="6" width="72.125" style="82" customWidth="1"/>
    <col min="7" max="7" width="27.25" style="81" customWidth="1"/>
    <col min="8" max="8" width="16.25" style="81" customWidth="1"/>
    <col min="9" max="9" width="9" style="58"/>
    <col min="10" max="10" width="16" style="58" customWidth="1"/>
    <col min="11" max="16384" width="9" style="81"/>
  </cols>
  <sheetData>
    <row r="1" spans="1:14" ht="30" customHeight="1" thickBot="1" x14ac:dyDescent="0.3">
      <c r="E1" s="83" t="str">
        <f>IF(METRYCZKA!$B$8="a) Ośrodek Szkoleniowo - Doradczy","Ośrodek Szkoleniowo - Doradczy",(IF(METRYCZKA!$B$8="b) Inkubator Przedsiębiorczości","Inkubator Przedsiębiorczości",(IF(METRYCZKA!$B$8="c) Park Przemysłowy","Park Przemysłowy",(IF(METRYCZKA!$B$8="d) Akademicki Inkubator Przedsiębiorczości","Akademicki Inkubator Przedsiębiorczości",(IF(METRYCZKA!$B$8="e) Centrum Innowacji","Centrum Innowacji",(IF(METRYCZKA!$B$8="f) Centrum transferu technologii","Centrum Transferu Technologii",IF(METRYCZKA!$B$8="g) Inkubator Technologiczny","Inkubator Technologiczny",IF(METRYCZKA!$B$8="h) Park Naukowo – Technologiczny","Park Naukowo – Technologiczny",(IF(METRYCZKA!$B$8="i) Fundusz Pożyczkowy","Fundusz Pożyczkowy",(IF(METRYCZKA!$B$8="j) Fundusz Poręczeń Kredytowych","Fundusz Poręczeń Kredytowych","UZUPEŁNIJ &lt;TYP IOB&gt;")))))))))))))))))</f>
        <v>UZUPEŁNIJ &lt;TYP IOB&gt;</v>
      </c>
      <c r="F1" s="84"/>
      <c r="G1" s="85"/>
      <c r="H1" s="85"/>
      <c r="I1" s="177" t="s">
        <v>48</v>
      </c>
      <c r="J1" s="177"/>
    </row>
    <row r="2" spans="1:14" ht="30" customHeight="1" thickBot="1" x14ac:dyDescent="0.3">
      <c r="B2" s="161" t="s">
        <v>49</v>
      </c>
      <c r="C2" s="162"/>
      <c r="D2" s="162"/>
      <c r="E2" s="66" t="s">
        <v>50</v>
      </c>
      <c r="F2" s="66" t="s">
        <v>109</v>
      </c>
      <c r="G2" s="86" t="s">
        <v>53</v>
      </c>
      <c r="H2" s="87" t="s">
        <v>45</v>
      </c>
      <c r="I2" s="59" t="s">
        <v>46</v>
      </c>
      <c r="J2" s="59" t="s">
        <v>47</v>
      </c>
    </row>
    <row r="3" spans="1:14" ht="153.75" customHeight="1" thickBot="1" x14ac:dyDescent="0.3">
      <c r="B3" s="169" t="s">
        <v>13</v>
      </c>
      <c r="C3" s="173" t="s">
        <v>58</v>
      </c>
      <c r="D3" s="178" t="s">
        <v>64</v>
      </c>
      <c r="E3" s="31" t="str">
        <f>IF(METRYCZKA!$B$8="a) Ośrodek Szkoleniowo - Doradczy",profile!B37,(IF(METRYCZKA!$B$8="b) Inkubator Przedsiębiorczości",profile!D37,(IF(METRYCZKA!$B$8="c) Park Przemysłowy",profile!F37,(IF(METRYCZKA!$B$8="d) Akademicki Inkubator Przedsiębiorczości",profile!H37,(IF(METRYCZKA!$B$8="e) Centrum Innowacji",profile!J37,(IF(METRYCZKA!$B$8="f) Centrum transferu technologii",profile!L37,IF(METRYCZKA!$B$8="g) Inkubator Technologiczny",profile!N37,IF(METRYCZKA!$B$8="h) Park Naukowo – Technologiczny",profile!P37,(IF(METRYCZKA!$B$8="i) Fundusz Pożyczkowy",profile!R37,(IF(METRYCZKA!$B$8="j) Fundusz Poręczeń Kredytowych",profile!T37,"UZUPEŁNIJ &lt;TYP IOB&gt;")))))))))))))))))</f>
        <v>UZUPEŁNIJ &lt;TYP IOB&gt;</v>
      </c>
      <c r="F3" s="31" t="s">
        <v>339</v>
      </c>
      <c r="G3" s="88"/>
      <c r="H3" s="89"/>
      <c r="I3" s="59">
        <f>IF(H3="tak",1,0)</f>
        <v>0</v>
      </c>
      <c r="J3" s="59" t="s">
        <v>57</v>
      </c>
    </row>
    <row r="4" spans="1:14" ht="75" customHeight="1" thickBot="1" x14ac:dyDescent="0.3">
      <c r="B4" s="170"/>
      <c r="C4" s="174"/>
      <c r="D4" s="179"/>
      <c r="E4" s="31" t="str">
        <f>IF(METRYCZKA!$B$8="a) Ośrodek Szkoleniowo - Doradczy",profile!B38,(IF(METRYCZKA!$B$8="b) Inkubator Przedsiębiorczości",profile!D38,(IF(METRYCZKA!$B$8="c) Park Przemysłowy",profile!F38,(IF(METRYCZKA!$B$8="d) Akademicki Inkubator Przedsiębiorczości",profile!H38,(IF(METRYCZKA!$B$8="e) Centrum Innowacji",profile!J38,(IF(METRYCZKA!$B$8="f) Centrum transferu technologii",profile!L38,IF(METRYCZKA!$B$8="g) Inkubator Technologiczny",profile!N38,IF(METRYCZKA!$B$8="h) Park Naukowo – Technologiczny",profile!P38,(IF(METRYCZKA!$B$8="i) Fundusz Pożyczkowy",profile!R38,(IF(METRYCZKA!$B$8="j) Fundusz Poręczeń Kredytowych",profile!T38,"UZUPEŁNIJ &lt;TYP IOB&gt;")))))))))))))))))</f>
        <v>UZUPEŁNIJ &lt;TYP IOB&gt;</v>
      </c>
      <c r="F4" s="36" t="s">
        <v>60</v>
      </c>
      <c r="G4" s="90" t="s">
        <v>28</v>
      </c>
      <c r="H4" s="91"/>
      <c r="I4" s="59">
        <f t="shared" ref="I4" si="0">IF(H4="tak",1,0)</f>
        <v>0</v>
      </c>
      <c r="J4" s="59">
        <f>IF(H4="tak",1,0)</f>
        <v>0</v>
      </c>
    </row>
    <row r="5" spans="1:14" ht="100.5" customHeight="1" thickBot="1" x14ac:dyDescent="0.3">
      <c r="B5" s="92" t="s">
        <v>14</v>
      </c>
      <c r="C5" s="174"/>
      <c r="D5" s="93" t="s">
        <v>63</v>
      </c>
      <c r="E5" s="31" t="str">
        <f>IF(METRYCZKA!$B$8="a) Ośrodek Szkoleniowo - Doradczy",profile!B39,(IF(METRYCZKA!$B$8="b) Inkubator Przedsiębiorczości",profile!D39,(IF(METRYCZKA!$B$8="c) Park Przemysłowy",profile!F39,(IF(METRYCZKA!$B$8="d) Akademicki Inkubator Przedsiębiorczości",profile!H39,(IF(METRYCZKA!$B$8="e) Centrum Innowacji",profile!J39,(IF(METRYCZKA!$B$8="f) Centrum transferu technologii",profile!L39,IF(METRYCZKA!$B$8="g) Inkubator Technologiczny",profile!N39,IF(METRYCZKA!$B$8="h) Park Naukowo – Technologiczny",profile!P39,(IF(METRYCZKA!$B$8="i) Fundusz Pożyczkowy",profile!R39,(IF(METRYCZKA!$B$8="j) Fundusz Poręczeń Kredytowych",profile!T39,"UZUPEŁNIJ &lt;TYP IOB&gt;")))))))))))))))))</f>
        <v>UZUPEŁNIJ &lt;TYP IOB&gt;</v>
      </c>
      <c r="F5" s="82" t="s">
        <v>338</v>
      </c>
      <c r="G5" s="88"/>
      <c r="H5" s="94"/>
      <c r="I5" s="59">
        <f>IF(H5="dysponuje",1,0)</f>
        <v>0</v>
      </c>
      <c r="J5" s="58">
        <f>IF(H5="dysponuje",1,0)</f>
        <v>0</v>
      </c>
    </row>
    <row r="6" spans="1:14" ht="99" customHeight="1" thickBot="1" x14ac:dyDescent="0.3">
      <c r="B6" s="92" t="s">
        <v>15</v>
      </c>
      <c r="C6" s="175"/>
      <c r="D6" s="93" t="s">
        <v>345</v>
      </c>
      <c r="E6" s="31" t="str">
        <f>IF(METRYCZKA!$B$8="a) Ośrodek Szkoleniowo - Doradczy",profile!B40,(IF(METRYCZKA!$B$8="b) Inkubator Przedsiębiorczości",profile!D40,(IF(METRYCZKA!$B$8="c) Park Przemysłowy",profile!F40,(IF(METRYCZKA!$B$8="d) Akademicki Inkubator Przedsiębiorczości",profile!H40,(IF(METRYCZKA!$B$8="e) Centrum Innowacji",profile!J40,(IF(METRYCZKA!$B$8="f) Centrum transferu technologii",profile!L40,IF(METRYCZKA!$B$8="g) Inkubator Technologiczny",profile!N40,IF(METRYCZKA!$B$8="h) Park Naukowo – Technologiczny",profile!P40,(IF(METRYCZKA!$B$8="i) Fundusz Pożyczkowy",profile!R40,(IF(METRYCZKA!$B$8="j) Fundusz Poręczeń Kredytowych",profile!T40,"UZUPEŁNIJ &lt;TYP IOB&gt;")))))))))))))))))</f>
        <v>UZUPEŁNIJ &lt;TYP IOB&gt;</v>
      </c>
      <c r="F6" s="95" t="s">
        <v>371</v>
      </c>
      <c r="G6" s="96" t="s">
        <v>28</v>
      </c>
      <c r="H6" s="94"/>
      <c r="I6" s="59">
        <f t="shared" ref="I6:I7" si="1">IF(H6="dysponuje",1,0)</f>
        <v>0</v>
      </c>
    </row>
    <row r="7" spans="1:14" ht="75" customHeight="1" thickBot="1" x14ac:dyDescent="0.3">
      <c r="B7" s="92" t="s">
        <v>337</v>
      </c>
      <c r="C7" s="176"/>
      <c r="D7" s="93" t="s">
        <v>62</v>
      </c>
      <c r="E7" s="31" t="str">
        <f>IF(METRYCZKA!$B$8="a) Ośrodek Szkoleniowo - Doradczy",profile!B41,(IF(METRYCZKA!$B$8="b) Inkubator Przedsiębiorczości",profile!D41,(IF(METRYCZKA!$B$8="c) Park Przemysłowy",profile!F41,(IF(METRYCZKA!$B$8="d) Akademicki Inkubator Przedsiębiorczości",profile!H41,(IF(METRYCZKA!$B$8="e) Centrum Innowacji",profile!J41,(IF(METRYCZKA!$B$8="f) Centrum transferu technologii",profile!L41,IF(METRYCZKA!$B$8="g) Inkubator Technologiczny",profile!N41,IF(METRYCZKA!$B$8="h) Park Naukowo – Technologiczny",profile!P41,(IF(METRYCZKA!$B$8="i) Fundusz Pożyczkowy",profile!R41,(IF(METRYCZKA!$B$8="j) Fundusz Poręczeń Kredytowych",profile!T41,"UZUPEŁNIJ &lt;TYP IOB&gt;")))))))))))))))))</f>
        <v>UZUPEŁNIJ &lt;TYP IOB&gt;</v>
      </c>
      <c r="F7" s="95" t="s">
        <v>61</v>
      </c>
      <c r="G7" s="97"/>
      <c r="H7" s="94"/>
      <c r="I7" s="59">
        <f t="shared" si="1"/>
        <v>0</v>
      </c>
      <c r="J7" s="58" t="s">
        <v>57</v>
      </c>
    </row>
    <row r="8" spans="1:14" x14ac:dyDescent="0.25">
      <c r="A8" s="58"/>
      <c r="B8" s="98"/>
      <c r="C8" s="98"/>
      <c r="D8" s="98"/>
      <c r="E8" s="98"/>
      <c r="F8" s="98"/>
      <c r="J8" s="58">
        <f>SUM(J3:J7)</f>
        <v>0</v>
      </c>
    </row>
    <row r="10" spans="1:14" s="58" customFormat="1" x14ac:dyDescent="0.25">
      <c r="B10" s="98"/>
      <c r="C10" s="98"/>
      <c r="D10" s="98"/>
      <c r="E10" s="98"/>
      <c r="F10" s="98"/>
      <c r="K10" s="81"/>
      <c r="L10" s="81"/>
      <c r="M10" s="81"/>
      <c r="N10" s="81"/>
    </row>
    <row r="11" spans="1:14" s="58" customFormat="1" x14ac:dyDescent="0.25">
      <c r="B11" s="98"/>
      <c r="C11" s="98"/>
      <c r="D11" s="98"/>
      <c r="E11" s="98"/>
      <c r="F11" s="98"/>
      <c r="K11" s="81"/>
      <c r="L11" s="81"/>
      <c r="M11" s="81"/>
      <c r="N11" s="81"/>
    </row>
    <row r="12" spans="1:14" s="58" customFormat="1" x14ac:dyDescent="0.25">
      <c r="B12" s="98"/>
      <c r="C12" s="98"/>
      <c r="D12" s="98"/>
      <c r="E12" s="98"/>
      <c r="F12" s="98"/>
      <c r="K12" s="81"/>
      <c r="L12" s="81"/>
      <c r="M12" s="81"/>
      <c r="N12" s="81"/>
    </row>
    <row r="13" spans="1:14" s="58" customFormat="1" ht="30" x14ac:dyDescent="0.25">
      <c r="B13" s="98"/>
      <c r="C13" s="98"/>
      <c r="D13" s="98" t="s">
        <v>89</v>
      </c>
      <c r="E13" s="98"/>
      <c r="F13" s="98"/>
      <c r="K13" s="81"/>
      <c r="L13" s="81"/>
      <c r="M13" s="81"/>
      <c r="N13" s="81"/>
    </row>
    <row r="14" spans="1:14" s="58" customFormat="1" x14ac:dyDescent="0.25">
      <c r="B14" s="98"/>
      <c r="C14" s="98"/>
      <c r="D14" s="57" t="s">
        <v>357</v>
      </c>
      <c r="E14" s="57" t="s">
        <v>81</v>
      </c>
      <c r="F14" s="98"/>
      <c r="K14" s="81"/>
      <c r="L14" s="81"/>
      <c r="M14" s="81"/>
      <c r="N14" s="81"/>
    </row>
    <row r="15" spans="1:14" s="58" customFormat="1" ht="30" x14ac:dyDescent="0.25">
      <c r="B15" s="98"/>
      <c r="C15" s="98" t="s">
        <v>360</v>
      </c>
      <c r="D15" s="98">
        <v>1</v>
      </c>
      <c r="E15" s="98">
        <f>I3</f>
        <v>0</v>
      </c>
      <c r="F15" s="98"/>
      <c r="K15" s="81"/>
      <c r="L15" s="81"/>
      <c r="M15" s="81"/>
      <c r="N15" s="81"/>
    </row>
    <row r="16" spans="1:14" s="58" customFormat="1" ht="30" x14ac:dyDescent="0.25">
      <c r="B16" s="98"/>
      <c r="C16" s="98" t="s">
        <v>361</v>
      </c>
      <c r="D16" s="98">
        <v>1</v>
      </c>
      <c r="E16" s="98">
        <f t="shared" ref="E16:E19" si="2">I4</f>
        <v>0</v>
      </c>
      <c r="F16" s="98"/>
      <c r="I16" s="81"/>
      <c r="J16" s="81"/>
      <c r="K16" s="81"/>
      <c r="L16" s="81"/>
      <c r="M16" s="81"/>
      <c r="N16" s="81"/>
    </row>
    <row r="17" spans="1:14" s="58" customFormat="1" x14ac:dyDescent="0.25">
      <c r="B17" s="98"/>
      <c r="C17" s="98" t="s">
        <v>362</v>
      </c>
      <c r="D17" s="98">
        <v>1</v>
      </c>
      <c r="E17" s="98">
        <f t="shared" si="2"/>
        <v>0</v>
      </c>
      <c r="F17" s="98"/>
      <c r="I17" s="81"/>
      <c r="J17" s="81"/>
      <c r="K17" s="81"/>
      <c r="L17" s="81"/>
      <c r="M17" s="81"/>
      <c r="N17" s="81"/>
    </row>
    <row r="18" spans="1:14" s="58" customFormat="1" ht="30" x14ac:dyDescent="0.25">
      <c r="B18" s="98"/>
      <c r="C18" s="61" t="s">
        <v>363</v>
      </c>
      <c r="D18" s="98">
        <v>1</v>
      </c>
      <c r="E18" s="98">
        <f t="shared" si="2"/>
        <v>0</v>
      </c>
      <c r="F18" s="98"/>
      <c r="I18" s="81"/>
      <c r="J18" s="81"/>
      <c r="K18" s="81"/>
      <c r="L18" s="81"/>
      <c r="M18" s="81"/>
      <c r="N18" s="81"/>
    </row>
    <row r="19" spans="1:14" s="58" customFormat="1" ht="30" x14ac:dyDescent="0.25">
      <c r="B19" s="98"/>
      <c r="C19" s="61" t="s">
        <v>364</v>
      </c>
      <c r="D19" s="98">
        <v>1</v>
      </c>
      <c r="E19" s="98">
        <f t="shared" si="2"/>
        <v>0</v>
      </c>
      <c r="F19" s="98"/>
      <c r="I19" s="81"/>
      <c r="J19" s="81"/>
      <c r="K19" s="81"/>
      <c r="L19" s="81"/>
      <c r="M19" s="81"/>
      <c r="N19" s="81"/>
    </row>
    <row r="20" spans="1:14" s="58" customFormat="1" x14ac:dyDescent="0.25">
      <c r="B20" s="98"/>
      <c r="C20" s="98"/>
      <c r="D20" s="98"/>
      <c r="E20" s="98"/>
      <c r="F20" s="98"/>
      <c r="I20" s="81"/>
      <c r="J20" s="81"/>
      <c r="K20" s="81"/>
      <c r="L20" s="81"/>
      <c r="M20" s="81"/>
      <c r="N20" s="81"/>
    </row>
    <row r="21" spans="1:14" s="58" customFormat="1" x14ac:dyDescent="0.25">
      <c r="B21" s="98"/>
      <c r="C21" s="98"/>
      <c r="D21" s="98"/>
      <c r="E21" s="98"/>
      <c r="F21" s="98"/>
      <c r="I21" s="81"/>
      <c r="J21" s="81"/>
      <c r="K21" s="81"/>
      <c r="L21" s="81"/>
      <c r="M21" s="81"/>
      <c r="N21" s="81"/>
    </row>
    <row r="22" spans="1:14" s="58" customFormat="1" x14ac:dyDescent="0.25">
      <c r="B22" s="98"/>
      <c r="C22" s="98"/>
      <c r="D22" s="57"/>
      <c r="E22" s="57"/>
      <c r="F22" s="98"/>
      <c r="I22" s="81"/>
      <c r="J22" s="81"/>
      <c r="K22" s="81"/>
      <c r="L22" s="81"/>
      <c r="M22" s="81"/>
      <c r="N22" s="81"/>
    </row>
    <row r="23" spans="1:14" s="58" customFormat="1" x14ac:dyDescent="0.25">
      <c r="B23" s="98"/>
      <c r="C23" s="98"/>
      <c r="D23" s="98"/>
      <c r="E23" s="98"/>
      <c r="F23" s="98"/>
      <c r="I23" s="81"/>
      <c r="J23" s="81"/>
      <c r="K23" s="81"/>
      <c r="L23" s="81"/>
      <c r="M23" s="81"/>
      <c r="N23" s="81"/>
    </row>
    <row r="24" spans="1:14" x14ac:dyDescent="0.25">
      <c r="A24" s="58"/>
      <c r="B24" s="98"/>
      <c r="C24" s="98"/>
      <c r="D24" s="98"/>
      <c r="E24" s="98"/>
      <c r="F24" s="98"/>
      <c r="G24" s="58"/>
      <c r="H24" s="58"/>
      <c r="I24" s="81"/>
      <c r="J24" s="81"/>
    </row>
    <row r="25" spans="1:14" x14ac:dyDescent="0.25">
      <c r="A25" s="58"/>
      <c r="B25" s="98"/>
      <c r="C25" s="98"/>
      <c r="D25" s="98"/>
      <c r="E25" s="98"/>
      <c r="F25" s="98"/>
      <c r="G25" s="58"/>
      <c r="H25" s="58"/>
      <c r="I25" s="81"/>
      <c r="J25" s="81"/>
    </row>
    <row r="26" spans="1:14" x14ac:dyDescent="0.25">
      <c r="A26" s="58"/>
      <c r="B26" s="98"/>
      <c r="C26" s="98"/>
      <c r="D26" s="98"/>
      <c r="E26" s="98"/>
      <c r="F26" s="98"/>
      <c r="G26" s="58"/>
      <c r="H26" s="58"/>
      <c r="I26" s="81"/>
      <c r="J26" s="81"/>
    </row>
    <row r="27" spans="1:14" x14ac:dyDescent="0.25">
      <c r="A27" s="58"/>
      <c r="B27" s="98"/>
      <c r="C27" s="98"/>
      <c r="D27" s="98"/>
      <c r="E27" s="98"/>
      <c r="F27" s="98"/>
      <c r="G27" s="58"/>
      <c r="H27" s="58"/>
      <c r="I27" s="81"/>
      <c r="J27" s="81"/>
    </row>
    <row r="28" spans="1:14" x14ac:dyDescent="0.25">
      <c r="A28" s="58"/>
      <c r="B28" s="98"/>
      <c r="C28" s="98"/>
      <c r="D28" s="98"/>
      <c r="E28" s="98"/>
      <c r="F28" s="98"/>
      <c r="G28" s="58"/>
      <c r="H28" s="58"/>
      <c r="I28" s="81"/>
      <c r="J28" s="81"/>
    </row>
    <row r="29" spans="1:14" x14ac:dyDescent="0.25">
      <c r="I29" s="81"/>
      <c r="J29" s="81"/>
    </row>
    <row r="30" spans="1:14" x14ac:dyDescent="0.25">
      <c r="I30" s="81"/>
      <c r="J30" s="81"/>
    </row>
    <row r="31" spans="1:14" x14ac:dyDescent="0.25">
      <c r="I31" s="81"/>
      <c r="J31" s="81"/>
    </row>
    <row r="32" spans="1:14" x14ac:dyDescent="0.25">
      <c r="I32" s="81"/>
      <c r="J32" s="81"/>
    </row>
    <row r="33" spans="9:10" x14ac:dyDescent="0.25">
      <c r="I33" s="81"/>
      <c r="J33" s="81"/>
    </row>
    <row r="34" spans="9:10" x14ac:dyDescent="0.25">
      <c r="I34" s="81"/>
      <c r="J34" s="81"/>
    </row>
    <row r="35" spans="9:10" x14ac:dyDescent="0.25">
      <c r="I35" s="81"/>
      <c r="J35" s="81"/>
    </row>
    <row r="36" spans="9:10" x14ac:dyDescent="0.25">
      <c r="I36" s="81"/>
      <c r="J36" s="81"/>
    </row>
    <row r="37" spans="9:10" x14ac:dyDescent="0.25">
      <c r="I37" s="81"/>
      <c r="J37" s="81"/>
    </row>
    <row r="38" spans="9:10" x14ac:dyDescent="0.25">
      <c r="I38" s="81"/>
      <c r="J38" s="81"/>
    </row>
    <row r="39" spans="9:10" x14ac:dyDescent="0.25">
      <c r="I39" s="81"/>
      <c r="J39" s="81"/>
    </row>
    <row r="40" spans="9:10" x14ac:dyDescent="0.25">
      <c r="I40" s="81"/>
      <c r="J40" s="81"/>
    </row>
    <row r="41" spans="9:10" x14ac:dyDescent="0.25">
      <c r="I41" s="81"/>
      <c r="J41" s="81"/>
    </row>
  </sheetData>
  <sheetProtection algorithmName="SHA-512" hashValue="XzOl5GtXOctePDJEtTobphNEWaLUp3JOI/zEXiumR8g7m6P85TyJ0UGZsRRDHsLfBQvyFgERjcaj+R0TilrJwA==" saltValue="L3PYthgJNYPt1W9rG0rErw==" spinCount="100000" sheet="1" objects="1" scenarios="1"/>
  <protectedRanges>
    <protectedRange sqref="H3:H7" name="a3"/>
  </protectedRanges>
  <customSheetViews>
    <customSheetView guid="{6F0A0BD2-4A59-4506-8D54-D31D4683448E}" scale="70">
      <selection activeCell="H3" sqref="H3:H7"/>
      <pageMargins left="0.7" right="0.7" top="0.75" bottom="0.75" header="0.3" footer="0.3"/>
      <pageSetup paperSize="9" orientation="portrait" verticalDpi="0" r:id="rId1"/>
    </customSheetView>
  </customSheetViews>
  <mergeCells count="5">
    <mergeCell ref="C3:C7"/>
    <mergeCell ref="I1:J1"/>
    <mergeCell ref="B2:D2"/>
    <mergeCell ref="D3:D4"/>
    <mergeCell ref="B3:B4"/>
  </mergeCells>
  <dataValidations count="2">
    <dataValidation type="list" allowBlank="1" showInputMessage="1" showErrorMessage="1" sqref="H3:H4">
      <formula1>"nie,tak"</formula1>
    </dataValidation>
    <dataValidation type="list" allowBlank="1" showInputMessage="1" showErrorMessage="1" sqref="H5:H7">
      <formula1>"nie dysponuje, dysponuje"</formula1>
    </dataValidation>
  </dataValidation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showRowColHeaders="0" zoomScale="70" zoomScaleNormal="70" workbookViewId="0"/>
  </sheetViews>
  <sheetFormatPr defaultColWidth="9" defaultRowHeight="15" x14ac:dyDescent="0.25"/>
  <cols>
    <col min="1" max="1" width="9" style="35"/>
    <col min="2" max="2" width="5.75" style="35" customWidth="1"/>
    <col min="3" max="3" width="34.125" style="53" customWidth="1"/>
    <col min="4" max="4" width="19" style="53" customWidth="1"/>
    <col min="5" max="5" width="101.75" style="53" customWidth="1"/>
    <col min="6" max="6" width="72.25" style="53" customWidth="1"/>
    <col min="7" max="7" width="27.25" style="35" customWidth="1"/>
    <col min="8" max="8" width="16.25" style="35" customWidth="1"/>
    <col min="9" max="9" width="13.125" style="34" customWidth="1"/>
    <col min="10" max="10" width="17.875" style="34" customWidth="1"/>
    <col min="11" max="16384" width="9" style="35"/>
  </cols>
  <sheetData>
    <row r="1" spans="2:10" ht="30" customHeight="1" thickBot="1" x14ac:dyDescent="0.3">
      <c r="E1" s="99" t="str">
        <f>IF(METRYCZKA!$B$8="a) Ośrodek Szkoleniowo - Doradczy","Ośrodek Szkoleniowo - Doradczy",(IF(METRYCZKA!$B$8="b) Inkubator Przedsiębiorczości","Inkubator Przedsiębiorczości",(IF(METRYCZKA!$B$8="c) Park Przemysłowy","Park Przemysłowy",(IF(METRYCZKA!$B$8="d) Akademicki Inkubator Przedsiębiorczości","Akademicki Inkubator Przedsiębiorczości",(IF(METRYCZKA!$B$8="e) Centrum Innowacji","Centrum Innowacji",(IF(METRYCZKA!$B$8="f) Centrum transferu technologii","Centrum Transferu Technologii",IF(METRYCZKA!$B$8="g) Inkubator Technologiczny","Inkubator Technologiczny",IF(METRYCZKA!$B$8="h) Park Naukowo – Technologiczny","Park Naukowo – Technologiczny",(IF(METRYCZKA!$B$8="i) Fundusz Pożyczkowy","Fundusz Pożyczkowy",(IF(METRYCZKA!$B$8="j) Fundusz Poręczeń Kredytowych","Fundusz Poręczeń Kredytowych","UZUPEŁNIJ &lt;TYP IOB&gt;")))))))))))))))))</f>
        <v>UZUPEŁNIJ &lt;TYP IOB&gt;</v>
      </c>
      <c r="F1" s="100"/>
      <c r="G1" s="101"/>
      <c r="H1" s="101"/>
      <c r="I1" s="155" t="s">
        <v>48</v>
      </c>
      <c r="J1" s="155"/>
    </row>
    <row r="2" spans="2:10" ht="15.75" thickBot="1" x14ac:dyDescent="0.3">
      <c r="B2" s="161" t="s">
        <v>49</v>
      </c>
      <c r="C2" s="162"/>
      <c r="D2" s="162"/>
      <c r="E2" s="66" t="s">
        <v>50</v>
      </c>
      <c r="F2" s="67" t="s">
        <v>109</v>
      </c>
      <c r="G2" s="68" t="s">
        <v>53</v>
      </c>
      <c r="H2" s="69" t="s">
        <v>45</v>
      </c>
      <c r="I2" s="46" t="s">
        <v>46</v>
      </c>
      <c r="J2" s="46" t="s">
        <v>47</v>
      </c>
    </row>
    <row r="3" spans="2:10" ht="75" customHeight="1" thickBot="1" x14ac:dyDescent="0.3">
      <c r="B3" s="187" t="s">
        <v>17</v>
      </c>
      <c r="C3" s="180" t="s">
        <v>16</v>
      </c>
      <c r="D3" s="147" t="s">
        <v>18</v>
      </c>
      <c r="E3" s="102" t="str">
        <f>IF(METRYCZKA!$B$8="a) Ośrodek Szkoleniowo - Doradczy",profile!B44,(IF(METRYCZKA!$B$8="b) Inkubator Przedsiębiorczości",profile!D44,(IF(METRYCZKA!$B$8="c) Park Przemysłowy",profile!F44,(IF(METRYCZKA!$B$8="d) Akademicki Inkubator Przedsiębiorczości",profile!H44,(IF(METRYCZKA!$B$8="e) Centrum Innowacji",profile!J44,(IF(METRYCZKA!$B$8="f) Centrum transferu technologii",profile!L44,IF(METRYCZKA!$B$8="g) Inkubator Technologiczny",profile!N44,IF(METRYCZKA!$B$8="h) Park Naukowo – Technologiczny",profile!P44,(IF(METRYCZKA!$B$8="i) Fundusz Pożyczkowy",profile!R44,(IF(METRYCZKA!$B$8="j) Fundusz Poręczeń Kredytowych",profile!T44,"UZUPEŁNIJ &lt;TYP IOB&gt;")))))))))))))))))</f>
        <v>UZUPEŁNIJ &lt;TYP IOB&gt;</v>
      </c>
      <c r="F3" s="31" t="s">
        <v>66</v>
      </c>
      <c r="G3" s="103" t="s">
        <v>28</v>
      </c>
      <c r="H3" s="33"/>
      <c r="I3" s="34">
        <f>IF(H3="tak",1,0)</f>
        <v>0</v>
      </c>
      <c r="J3" s="34">
        <f>IF(H3="tak",1,0)</f>
        <v>0</v>
      </c>
    </row>
    <row r="4" spans="2:10" ht="75" customHeight="1" thickBot="1" x14ac:dyDescent="0.3">
      <c r="B4" s="188"/>
      <c r="C4" s="181"/>
      <c r="D4" s="149"/>
      <c r="E4" s="102" t="str">
        <f>IF(METRYCZKA!$B$8="a) Ośrodek Szkoleniowo - Doradczy",profile!B45,(IF(METRYCZKA!$B$8="b) Inkubator Przedsiębiorczości",profile!D45,(IF(METRYCZKA!$B$8="c) Park Przemysłowy",profile!F45,(IF(METRYCZKA!$B$8="d) Akademicki Inkubator Przedsiębiorczości",profile!H45,(IF(METRYCZKA!$B$8="e) Centrum Innowacji",profile!J45,(IF(METRYCZKA!$B$8="f) Centrum transferu technologii",profile!L45,IF(METRYCZKA!$B$8="g) Inkubator Technologiczny",profile!N45,IF(METRYCZKA!$B$8="h) Park Naukowo – Technologiczny",profile!P45,(IF(METRYCZKA!$B$8="i) Fundusz Pożyczkowy",profile!R45,(IF(METRYCZKA!$B$8="j) Fundusz Poręczeń Kredytowych",profile!T45,"UZUPEŁNIJ &lt;TYP IOB&gt;")))))))))))))))))</f>
        <v>UZUPEŁNIJ &lt;TYP IOB&gt;</v>
      </c>
      <c r="F4" s="104" t="s">
        <v>111</v>
      </c>
      <c r="G4" s="42"/>
      <c r="H4" s="43"/>
      <c r="I4" s="34">
        <f>IF(H4="tak",1,0)</f>
        <v>0</v>
      </c>
      <c r="J4" s="46" t="s">
        <v>57</v>
      </c>
    </row>
    <row r="5" spans="2:10" ht="75" customHeight="1" thickBot="1" x14ac:dyDescent="0.3">
      <c r="B5" s="169" t="s">
        <v>19</v>
      </c>
      <c r="C5" s="181"/>
      <c r="D5" s="157" t="s">
        <v>20</v>
      </c>
      <c r="E5" s="102" t="str">
        <f>IF(METRYCZKA!$B$8="a) Ośrodek Szkoleniowo - Doradczy",profile!B46,(IF(METRYCZKA!$B$8="b) Inkubator Przedsiębiorczości",profile!D46,(IF(METRYCZKA!$B$8="c) Park Przemysłowy",profile!F46,(IF(METRYCZKA!$B$8="d) Akademicki Inkubator Przedsiębiorczości",profile!H46,(IF(METRYCZKA!$B$8="e) Centrum Innowacji",profile!J46,(IF(METRYCZKA!$B$8="f) Centrum transferu technologii",profile!L46,IF(METRYCZKA!$B$8="g) Inkubator Technologiczny",profile!N46,IF(METRYCZKA!$B$8="h) Park Naukowo – Technologiczny",profile!P46,(IF(METRYCZKA!$B$8="i) Fundusz Pożyczkowy",profile!R46,(IF(METRYCZKA!$B$8="j) Fundusz Poręczeń Kredytowych",profile!T46,"UZUPEŁNIJ &lt;TYP IOB&gt;")))))))))))))))))</f>
        <v>UZUPEŁNIJ &lt;TYP IOB&gt;</v>
      </c>
      <c r="F5" s="105" t="s">
        <v>67</v>
      </c>
      <c r="G5" s="183" t="s">
        <v>352</v>
      </c>
      <c r="H5" s="33"/>
      <c r="I5" s="34">
        <f>IF(H5="tak",1,0)</f>
        <v>0</v>
      </c>
      <c r="J5" s="186">
        <f>IF(OR(H5="tak", H6="tak", H7="tak"), 1,0)</f>
        <v>0</v>
      </c>
    </row>
    <row r="6" spans="2:10" ht="75" customHeight="1" thickBot="1" x14ac:dyDescent="0.3">
      <c r="B6" s="170"/>
      <c r="C6" s="181"/>
      <c r="D6" s="158"/>
      <c r="E6" s="102" t="str">
        <f>IF(METRYCZKA!$B$8="a) Ośrodek Szkoleniowo - Doradczy",profile!B47,(IF(METRYCZKA!$B$8="b) Inkubator Przedsiębiorczości",profile!D47,(IF(METRYCZKA!$B$8="c) Park Przemysłowy",profile!F47,(IF(METRYCZKA!$B$8="d) Akademicki Inkubator Przedsiębiorczości",profile!H47,(IF(METRYCZKA!$B$8="e) Centrum Innowacji",profile!J47,(IF(METRYCZKA!$B$8="f) Centrum transferu technologii",profile!L47,IF(METRYCZKA!$B$8="g) Inkubator Technologiczny",profile!N47,IF(METRYCZKA!$B$8="h) Park Naukowo – Technologiczny",profile!P47,(IF(METRYCZKA!$B$8="i) Fundusz Pożyczkowy",profile!R47,(IF(METRYCZKA!$B$8="j) Fundusz Poręczeń Kredytowych",profile!T47,"UZUPEŁNIJ &lt;TYP IOB&gt;")))))))))))))))))</f>
        <v>UZUPEŁNIJ &lt;TYP IOB&gt;</v>
      </c>
      <c r="F6" s="47" t="s">
        <v>67</v>
      </c>
      <c r="G6" s="184"/>
      <c r="H6" s="38"/>
      <c r="I6" s="34">
        <f>IF(H6="tak",1,0)</f>
        <v>0</v>
      </c>
      <c r="J6" s="186"/>
    </row>
    <row r="7" spans="2:10" ht="75" customHeight="1" thickBot="1" x14ac:dyDescent="0.3">
      <c r="B7" s="171"/>
      <c r="C7" s="182"/>
      <c r="D7" s="159"/>
      <c r="E7" s="102" t="str">
        <f>IF(METRYCZKA!$B$8="a) Ośrodek Szkoleniowo - Doradczy",profile!B48,(IF(METRYCZKA!$B$8="b) Inkubator Przedsiębiorczości",profile!D48,(IF(METRYCZKA!$B$8="c) Park Przemysłowy",profile!F48,(IF(METRYCZKA!$B$8="d) Akademicki Inkubator Przedsiębiorczości",profile!H48,(IF(METRYCZKA!$B$8="e) Centrum Innowacji",profile!J48,(IF(METRYCZKA!$B$8="f) Centrum transferu technologii",profile!L48,IF(METRYCZKA!$B$8="g) Inkubator Technologiczny",profile!N48,IF(METRYCZKA!$B$8="h) Park Naukowo – Technologiczny",profile!P48,(IF(METRYCZKA!$B$8="i) Fundusz Pożyczkowy",profile!R48,(IF(METRYCZKA!$B$8="j) Fundusz Poręczeń Kredytowych",profile!T48,"UZUPEŁNIJ &lt;TYP IOB&gt;")))))))))))))))))</f>
        <v>UZUPEŁNIJ &lt;TYP IOB&gt;</v>
      </c>
      <c r="F7" s="48" t="s">
        <v>67</v>
      </c>
      <c r="G7" s="185"/>
      <c r="H7" s="43"/>
      <c r="I7" s="34">
        <f>IF(H7="tak",1,0)</f>
        <v>0</v>
      </c>
      <c r="J7" s="186"/>
    </row>
    <row r="9" spans="2:10" x14ac:dyDescent="0.25">
      <c r="J9" s="34">
        <f>SUM(J3:J7)</f>
        <v>0</v>
      </c>
    </row>
    <row r="10" spans="2:10" x14ac:dyDescent="0.25">
      <c r="C10" s="55"/>
      <c r="D10" s="55"/>
      <c r="E10" s="55"/>
      <c r="F10" s="55"/>
    </row>
    <row r="11" spans="2:10" x14ac:dyDescent="0.25">
      <c r="C11" s="55"/>
      <c r="D11" s="55"/>
      <c r="E11" s="55"/>
      <c r="F11" s="55"/>
    </row>
    <row r="12" spans="2:10" x14ac:dyDescent="0.25">
      <c r="C12" s="55"/>
      <c r="D12" s="55"/>
      <c r="E12" s="55"/>
      <c r="F12" s="55"/>
    </row>
    <row r="13" spans="2:10" x14ac:dyDescent="0.25">
      <c r="C13" s="55"/>
      <c r="D13" s="55"/>
      <c r="E13" s="55"/>
      <c r="F13" s="55"/>
    </row>
    <row r="14" spans="2:10" s="34" customFormat="1" x14ac:dyDescent="0.25">
      <c r="B14" s="35"/>
      <c r="C14" s="55"/>
      <c r="D14" s="55"/>
      <c r="E14" s="55"/>
      <c r="F14" s="55"/>
      <c r="G14" s="35"/>
    </row>
    <row r="15" spans="2:10" s="34" customFormat="1" x14ac:dyDescent="0.25">
      <c r="B15" s="35"/>
      <c r="C15" s="55"/>
      <c r="D15" s="55" t="s">
        <v>91</v>
      </c>
      <c r="E15" s="55"/>
      <c r="F15" s="55"/>
      <c r="G15" s="35"/>
    </row>
    <row r="16" spans="2:10" s="34" customFormat="1" x14ac:dyDescent="0.25">
      <c r="B16" s="35"/>
      <c r="C16" s="55"/>
      <c r="D16" s="57" t="s">
        <v>357</v>
      </c>
      <c r="E16" s="57" t="s">
        <v>81</v>
      </c>
      <c r="F16" s="55"/>
      <c r="G16" s="35"/>
    </row>
    <row r="17" spans="2:7" s="34" customFormat="1" x14ac:dyDescent="0.25">
      <c r="B17" s="35"/>
      <c r="C17" s="61" t="s">
        <v>108</v>
      </c>
      <c r="D17" s="55">
        <v>1</v>
      </c>
      <c r="E17" s="55">
        <f>I3</f>
        <v>0</v>
      </c>
      <c r="F17" s="55"/>
      <c r="G17" s="35"/>
    </row>
    <row r="18" spans="2:7" s="34" customFormat="1" ht="30" x14ac:dyDescent="0.25">
      <c r="B18" s="35"/>
      <c r="C18" s="61" t="s">
        <v>92</v>
      </c>
      <c r="D18" s="55">
        <v>1</v>
      </c>
      <c r="E18" s="55">
        <f t="shared" ref="E18:E21" si="0">I4</f>
        <v>0</v>
      </c>
      <c r="F18" s="55"/>
      <c r="G18" s="35"/>
    </row>
    <row r="19" spans="2:7" s="34" customFormat="1" x14ac:dyDescent="0.25">
      <c r="B19" s="35"/>
      <c r="C19" s="61" t="str">
        <f>E5</f>
        <v>UZUPEŁNIJ &lt;TYP IOB&gt;</v>
      </c>
      <c r="D19" s="55">
        <v>1</v>
      </c>
      <c r="E19" s="55">
        <f t="shared" si="0"/>
        <v>0</v>
      </c>
      <c r="F19" s="55"/>
      <c r="G19" s="35"/>
    </row>
    <row r="20" spans="2:7" s="34" customFormat="1" x14ac:dyDescent="0.25">
      <c r="B20" s="35"/>
      <c r="C20" s="61" t="str">
        <f t="shared" ref="C20:C21" si="1">E6</f>
        <v>UZUPEŁNIJ &lt;TYP IOB&gt;</v>
      </c>
      <c r="D20" s="106">
        <v>1</v>
      </c>
      <c r="E20" s="55">
        <f t="shared" si="0"/>
        <v>0</v>
      </c>
      <c r="F20" s="55"/>
      <c r="G20" s="35"/>
    </row>
    <row r="21" spans="2:7" s="34" customFormat="1" x14ac:dyDescent="0.25">
      <c r="B21" s="35"/>
      <c r="C21" s="61" t="str">
        <f t="shared" si="1"/>
        <v>UZUPEŁNIJ &lt;TYP IOB&gt;</v>
      </c>
      <c r="D21" s="106">
        <v>1</v>
      </c>
      <c r="E21" s="55">
        <f t="shared" si="0"/>
        <v>0</v>
      </c>
      <c r="F21" s="55"/>
      <c r="G21" s="35"/>
    </row>
    <row r="22" spans="2:7" s="34" customFormat="1" x14ac:dyDescent="0.25">
      <c r="B22" s="35"/>
      <c r="C22" s="55"/>
      <c r="D22" s="55"/>
      <c r="E22" s="55"/>
      <c r="F22" s="55"/>
      <c r="G22" s="35"/>
    </row>
    <row r="23" spans="2:7" x14ac:dyDescent="0.25">
      <c r="C23" s="55"/>
      <c r="D23" s="55"/>
      <c r="E23" s="55"/>
      <c r="F23" s="55"/>
    </row>
    <row r="24" spans="2:7" x14ac:dyDescent="0.25">
      <c r="C24" s="55"/>
      <c r="D24" s="55"/>
      <c r="E24" s="55"/>
      <c r="F24" s="55"/>
    </row>
    <row r="25" spans="2:7" x14ac:dyDescent="0.25">
      <c r="C25" s="55"/>
      <c r="D25" s="55"/>
      <c r="E25" s="55"/>
      <c r="F25" s="55"/>
    </row>
  </sheetData>
  <sheetProtection algorithmName="SHA-512" hashValue="W8jThMUXcEnvNp6DyWj8N7laNzPYaNme8K8sWLjR3QgkN/H45+sSNPHdpaXkurKqpzimQRNksMH+4jRo4q3tJw==" saltValue="bfr8TY5lBbCPktF5smWRMA==" spinCount="100000" sheet="1" objects="1" scenarios="1"/>
  <protectedRanges>
    <protectedRange sqref="H3:H7" name="a4"/>
  </protectedRanges>
  <customSheetViews>
    <customSheetView guid="{6F0A0BD2-4A59-4506-8D54-D31D4683448E}" scale="70">
      <selection activeCell="H3" sqref="H3:H7"/>
      <pageMargins left="0.7" right="0.7" top="0.75" bottom="0.75" header="0.3" footer="0.3"/>
    </customSheetView>
  </customSheetViews>
  <mergeCells count="9">
    <mergeCell ref="I1:J1"/>
    <mergeCell ref="B2:D2"/>
    <mergeCell ref="D5:D7"/>
    <mergeCell ref="C3:C7"/>
    <mergeCell ref="B5:B7"/>
    <mergeCell ref="G5:G7"/>
    <mergeCell ref="J5:J7"/>
    <mergeCell ref="B3:B4"/>
    <mergeCell ref="D3:D4"/>
  </mergeCells>
  <dataValidations count="1">
    <dataValidation type="list" allowBlank="1" showInputMessage="1" showErrorMessage="1" sqref="H3:H7">
      <formula1>"nie,tak"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showGridLines="0" showRowColHeaders="0" zoomScale="70" zoomScaleNormal="70" workbookViewId="0"/>
  </sheetViews>
  <sheetFormatPr defaultColWidth="9" defaultRowHeight="15" x14ac:dyDescent="0.25"/>
  <cols>
    <col min="1" max="1" width="9" style="81"/>
    <col min="2" max="2" width="5.75" style="81" customWidth="1"/>
    <col min="3" max="3" width="34.125" style="81" customWidth="1"/>
    <col min="4" max="4" width="19" style="81" customWidth="1"/>
    <col min="5" max="5" width="101.75" style="82" customWidth="1"/>
    <col min="6" max="6" width="72.125" style="82" customWidth="1"/>
    <col min="7" max="7" width="27.25" style="81" customWidth="1"/>
    <col min="8" max="8" width="16.25" style="81" customWidth="1"/>
    <col min="9" max="9" width="14.125" style="58" customWidth="1"/>
    <col min="10" max="10" width="12.75" style="58" customWidth="1"/>
    <col min="11" max="16384" width="9" style="81"/>
  </cols>
  <sheetData>
    <row r="1" spans="2:10" ht="30" customHeight="1" thickBot="1" x14ac:dyDescent="0.3">
      <c r="E1" s="83" t="str">
        <f>IF(METRYCZKA!$B$8="a) Ośrodek Szkoleniowo - Doradczy","Ośrodek Szkoleniowo - Doradczy",(IF(METRYCZKA!$B$8="b) Inkubator Przedsiębiorczości","Inkubator Przedsiębiorczości",(IF(METRYCZKA!$B$8="c) Park Przemysłowy","Park Przemysłowy",(IF(METRYCZKA!$B$8="d) Akademicki Inkubator Przedsiębiorczości","Akademicki Inkubator Przedsiębiorczości",(IF(METRYCZKA!$B$8="e) Centrum Innowacji","Centrum Innowacji",(IF(METRYCZKA!$B$8="f) Centrum transferu technologii","Centrum Transferu Technologii",IF(METRYCZKA!$B$8="g) Inkubator Technologiczny","Inkubator Technologiczny",IF(METRYCZKA!$B$8="h) Park Naukowo – Technologiczny","Park Naukowo – Technologiczny",(IF(METRYCZKA!$B$8="i) Fundusz Pożyczkowy","Fundusz Pożyczkowy",(IF(METRYCZKA!$B$8="j) Fundusz Poręczeń Kredytowych","Fundusz Poręczeń Kredytowych","UZUPEŁNIJ &lt;TYP IOB&gt;")))))))))))))))))</f>
        <v>UZUPEŁNIJ &lt;TYP IOB&gt;</v>
      </c>
      <c r="F1" s="84"/>
      <c r="G1" s="85"/>
      <c r="H1" s="85"/>
      <c r="I1" s="177" t="s">
        <v>48</v>
      </c>
      <c r="J1" s="177"/>
    </row>
    <row r="2" spans="2:10" ht="15" customHeight="1" thickBot="1" x14ac:dyDescent="0.3">
      <c r="B2" s="161" t="s">
        <v>49</v>
      </c>
      <c r="C2" s="162"/>
      <c r="D2" s="162"/>
      <c r="E2" s="66" t="s">
        <v>50</v>
      </c>
      <c r="F2" s="66" t="s">
        <v>109</v>
      </c>
      <c r="G2" s="86" t="s">
        <v>53</v>
      </c>
      <c r="H2" s="87" t="s">
        <v>45</v>
      </c>
      <c r="I2" s="59" t="s">
        <v>46</v>
      </c>
      <c r="J2" s="59" t="s">
        <v>47</v>
      </c>
    </row>
    <row r="3" spans="2:10" ht="75" customHeight="1" thickBot="1" x14ac:dyDescent="0.3">
      <c r="B3" s="187" t="s">
        <v>22</v>
      </c>
      <c r="C3" s="189" t="s">
        <v>21</v>
      </c>
      <c r="D3" s="147" t="s">
        <v>23</v>
      </c>
      <c r="E3" s="31" t="str">
        <f>IF(METRYCZKA!$B$8="a) Ośrodek Szkoleniowo - Doradczy",profile!B51,(IF(METRYCZKA!$B$8="b) Inkubator Przedsiębiorczości",profile!D51,(IF(METRYCZKA!$B$8="c) Park Przemysłowy",profile!F51,(IF(METRYCZKA!$B$8="d) Akademicki Inkubator Przedsiębiorczości",profile!H51,(IF(METRYCZKA!$B$8="e) Centrum Innowacji",profile!J51,(IF(METRYCZKA!$B$8="f) Centrum transferu technologii",profile!L51,IF(METRYCZKA!$B$8="g) Inkubator Technologiczny",profile!N51,IF(METRYCZKA!$B$8="h) Park Naukowo – Technologiczny",profile!P51,(IF(METRYCZKA!$B$8="i) Fundusz Pożyczkowy",profile!R51,(IF(METRYCZKA!$B$8="j) Fundusz Poręczeń Kredytowych",profile!T51,"UZUPEŁNIJ &lt;TYP IOB&gt;")))))))))))))))))</f>
        <v>UZUPEŁNIJ &lt;TYP IOB&gt;</v>
      </c>
      <c r="F3" s="31" t="s">
        <v>59</v>
      </c>
      <c r="G3" s="107" t="s">
        <v>28</v>
      </c>
      <c r="H3" s="89"/>
      <c r="I3" s="58">
        <f>IF(H3="tak",1,0)</f>
        <v>0</v>
      </c>
      <c r="J3" s="58">
        <f>IF(H3="tak",1,0)</f>
        <v>0</v>
      </c>
    </row>
    <row r="4" spans="2:10" ht="75" customHeight="1" thickBot="1" x14ac:dyDescent="0.3">
      <c r="B4" s="195"/>
      <c r="C4" s="190"/>
      <c r="D4" s="148"/>
      <c r="E4" s="31" t="str">
        <f>IF(METRYCZKA!$B$8="a) Ośrodek Szkoleniowo - Doradczy",profile!B52,(IF(METRYCZKA!$B$8="b) Inkubator Przedsiębiorczości",profile!D52,(IF(METRYCZKA!$B$8="c) Park Przemysłowy",profile!F52,(IF(METRYCZKA!$B$8="d) Akademicki Inkubator Przedsiębiorczości",profile!H52,(IF(METRYCZKA!$B$8="e) Centrum Innowacji",profile!J52,(IF(METRYCZKA!$B$8="f) Centrum transferu technologii",profile!L52,IF(METRYCZKA!$B$8="g) Inkubator Technologiczny",profile!N52,IF(METRYCZKA!$B$8="h) Park Naukowo – Technologiczny",profile!P52,(IF(METRYCZKA!$B$8="i) Fundusz Pożyczkowy",profile!R52,(IF(METRYCZKA!$B$8="j) Fundusz Poręczeń Kredytowych",profile!T52,"UZUPEŁNIJ &lt;TYP IOB&gt;")))))))))))))))))</f>
        <v>UZUPEŁNIJ &lt;TYP IOB&gt;</v>
      </c>
      <c r="F4" s="36" t="s">
        <v>134</v>
      </c>
      <c r="G4" s="108" t="s">
        <v>28</v>
      </c>
      <c r="H4" s="91"/>
      <c r="I4" s="58">
        <f t="shared" ref="I4:I9" si="0">IF(H4="tak",1,0)</f>
        <v>0</v>
      </c>
      <c r="J4" s="58">
        <f>IF(H4="tak",1,0)</f>
        <v>0</v>
      </c>
    </row>
    <row r="5" spans="2:10" ht="75" customHeight="1" thickBot="1" x14ac:dyDescent="0.3">
      <c r="B5" s="188"/>
      <c r="C5" s="190"/>
      <c r="D5" s="149"/>
      <c r="E5" s="31" t="str">
        <f>IF(METRYCZKA!$B$8="a) Ośrodek Szkoleniowo - Doradczy",profile!B53,(IF(METRYCZKA!$B$8="b) Inkubator Przedsiębiorczości",profile!D53,(IF(METRYCZKA!$B$8="c) Park Przemysłowy",profile!F53,(IF(METRYCZKA!$B$8="d) Akademicki Inkubator Przedsiębiorczości",profile!H53,(IF(METRYCZKA!$B$8="e) Centrum Innowacji",profile!J53,(IF(METRYCZKA!$B$8="f) Centrum transferu technologii",profile!L53,IF(METRYCZKA!$B$8="g) Inkubator Technologiczny",profile!N53,IF(METRYCZKA!$B$8="h) Park Naukowo – Technologiczny",profile!P53,(IF(METRYCZKA!$B$8="i) Fundusz Pożyczkowy",profile!R53,(IF(METRYCZKA!$B$8="j) Fundusz Poręczeń Kredytowych",profile!T53,"UZUPEŁNIJ &lt;TYP IOB&gt;")))))))))))))))))</f>
        <v>UZUPEŁNIJ &lt;TYP IOB&gt;</v>
      </c>
      <c r="F5" s="104" t="s">
        <v>71</v>
      </c>
      <c r="G5" s="109"/>
      <c r="H5" s="110"/>
      <c r="I5" s="58">
        <f t="shared" si="0"/>
        <v>0</v>
      </c>
      <c r="J5" s="58" t="s">
        <v>57</v>
      </c>
    </row>
    <row r="6" spans="2:10" ht="75" customHeight="1" x14ac:dyDescent="0.25">
      <c r="B6" s="196" t="s">
        <v>24</v>
      </c>
      <c r="C6" s="190"/>
      <c r="D6" s="199" t="s">
        <v>25</v>
      </c>
      <c r="E6" s="192" t="str">
        <f>IF(METRYCZKA!$B$8="a) Ośrodek Szkoleniowo - Doradczy",profile!B54,(IF(METRYCZKA!$B$8="b) Inkubator Przedsiębiorczości",profile!D54,(IF(METRYCZKA!$B$8="c) Park Przemysłowy",profile!F54,(IF(METRYCZKA!$B$8="d) Akademicki Inkubator Przedsiębiorczości",profile!H54,(IF(METRYCZKA!$B$8="e) Centrum Innowacji",profile!J54,(IF(METRYCZKA!$B$8="f) Centrum transferu technologii",profile!L54,IF(METRYCZKA!$B$8="g) Inkubator Technologiczny",profile!N54,IF(METRYCZKA!$B$8="h) Park Naukowo – Technologiczny",profile!P54,(IF(METRYCZKA!$B$8="i) Fundusz Pożyczkowy",profile!R54,(IF(METRYCZKA!$B$8="j) Fundusz Poręczeń Kredytowych",profile!T54,"UZUPEŁNIJ &lt;TYP IOB&gt;")))))))))))))))))</f>
        <v>UZUPEŁNIJ &lt;TYP IOB&gt;</v>
      </c>
      <c r="F6" s="71" t="s">
        <v>72</v>
      </c>
      <c r="G6" s="194" t="s">
        <v>28</v>
      </c>
      <c r="H6" s="111"/>
      <c r="I6" s="58">
        <f t="shared" si="0"/>
        <v>0</v>
      </c>
      <c r="J6" s="58">
        <f>IF(H6="tak",2,(IF(H7="tak",1,0)))</f>
        <v>0</v>
      </c>
    </row>
    <row r="7" spans="2:10" ht="75" customHeight="1" x14ac:dyDescent="0.25">
      <c r="B7" s="197"/>
      <c r="C7" s="190"/>
      <c r="D7" s="200"/>
      <c r="E7" s="193"/>
      <c r="F7" s="36" t="s">
        <v>73</v>
      </c>
      <c r="G7" s="146"/>
      <c r="H7" s="91"/>
      <c r="I7" s="58">
        <f t="shared" si="0"/>
        <v>0</v>
      </c>
    </row>
    <row r="8" spans="2:10" ht="75" customHeight="1" x14ac:dyDescent="0.25">
      <c r="B8" s="197"/>
      <c r="C8" s="190"/>
      <c r="D8" s="200"/>
      <c r="E8" s="36" t="str">
        <f>IF(METRYCZKA!$B$8="a) Ośrodek Szkoleniowo - Doradczy",profile!B56,(IF(METRYCZKA!$B$8="b) Inkubator Przedsiębiorczości",profile!D56,(IF(METRYCZKA!$B$8="c) Park Przemysłowy",profile!F56,(IF(METRYCZKA!$B$8="d) Akademicki Inkubator Przedsiębiorczości",profile!H56,(IF(METRYCZKA!$B$8="e) Centrum Innowacji",profile!J56,(IF(METRYCZKA!$B$8="f) Centrum transferu technologii",profile!L56,IF(METRYCZKA!$B$8="g) Inkubator Technologiczny",profile!N56,IF(METRYCZKA!$B$8="h) Park Naukowo – Technologiczny",profile!P56,(IF(METRYCZKA!$B$8="i) Fundusz Pożyczkowy",profile!R56,(IF(METRYCZKA!$B$8="j) Fundusz Poręczeń Kredytowych",profile!T56,"UZUPEŁNIJ &lt;TYP IOB&gt;")))))))))))))))))</f>
        <v>UZUPEŁNIJ &lt;TYP IOB&gt;</v>
      </c>
      <c r="F8" s="36" t="s">
        <v>136</v>
      </c>
      <c r="G8" s="112"/>
      <c r="H8" s="91"/>
      <c r="I8" s="58">
        <f t="shared" si="0"/>
        <v>0</v>
      </c>
      <c r="J8" s="58" t="s">
        <v>57</v>
      </c>
    </row>
    <row r="9" spans="2:10" ht="75" customHeight="1" thickBot="1" x14ac:dyDescent="0.3">
      <c r="B9" s="198"/>
      <c r="C9" s="191"/>
      <c r="D9" s="201"/>
      <c r="E9" s="36" t="str">
        <f>IF(METRYCZKA!$B$8="a) Ośrodek Szkoleniowo - Doradczy",profile!B57,(IF(METRYCZKA!$B$8="b) Inkubator Przedsiębiorczości",profile!D57,(IF(METRYCZKA!$B$8="c) Park Przemysłowy",profile!F57,(IF(METRYCZKA!$B$8="d) Akademicki Inkubator Przedsiębiorczości",profile!H57,(IF(METRYCZKA!$B$8="e) Centrum Innowacji",profile!J57,(IF(METRYCZKA!$B$8="f) Centrum transferu technologii",profile!L57,IF(METRYCZKA!$B$8="g) Inkubator Technologiczny",profile!N57,IF(METRYCZKA!$B$8="h) Park Naukowo – Technologiczny",profile!P57,(IF(METRYCZKA!$B$8="i) Fundusz Pożyczkowy",profile!R57,(IF(METRYCZKA!$B$8="j) Fundusz Poręczeń Kredytowych",profile!T57,"UZUPEŁNIJ &lt;TYP IOB&gt;")))))))))))))))))</f>
        <v>UZUPEŁNIJ &lt;TYP IOB&gt;</v>
      </c>
      <c r="F9" s="104" t="str">
        <f>IF(E9="NIE DOTYCZY","-","IOB posiada opisaną i wdrożoną procedurę obsługi reklamacji.")</f>
        <v>IOB posiada opisaną i wdrożoną procedurę obsługi reklamacji.</v>
      </c>
      <c r="G9" s="113"/>
      <c r="H9" s="110"/>
      <c r="I9" s="58">
        <f t="shared" si="0"/>
        <v>0</v>
      </c>
      <c r="J9" s="58" t="s">
        <v>57</v>
      </c>
    </row>
    <row r="11" spans="2:10" x14ac:dyDescent="0.25">
      <c r="J11" s="58">
        <f>SUM(J3:J9)</f>
        <v>0</v>
      </c>
    </row>
    <row r="12" spans="2:10" x14ac:dyDescent="0.25">
      <c r="D12" s="58"/>
      <c r="E12" s="98"/>
      <c r="F12" s="98"/>
      <c r="G12" s="58"/>
    </row>
    <row r="13" spans="2:10" x14ac:dyDescent="0.25">
      <c r="D13" s="58"/>
      <c r="E13" s="98"/>
      <c r="F13" s="98"/>
      <c r="G13" s="58"/>
    </row>
    <row r="14" spans="2:10" x14ac:dyDescent="0.25">
      <c r="D14" s="58"/>
      <c r="E14" s="98"/>
      <c r="F14" s="98"/>
      <c r="G14" s="58"/>
    </row>
    <row r="15" spans="2:10" s="58" customFormat="1" x14ac:dyDescent="0.25">
      <c r="B15" s="81"/>
      <c r="C15" s="81"/>
      <c r="E15" s="98" t="s">
        <v>94</v>
      </c>
      <c r="F15" s="98"/>
    </row>
    <row r="16" spans="2:10" s="58" customFormat="1" x14ac:dyDescent="0.25">
      <c r="B16" s="81"/>
      <c r="C16" s="81"/>
      <c r="E16" s="98"/>
      <c r="F16" s="57" t="s">
        <v>357</v>
      </c>
      <c r="G16" s="114" t="s">
        <v>81</v>
      </c>
    </row>
    <row r="17" spans="2:7" s="58" customFormat="1" x14ac:dyDescent="0.25">
      <c r="B17" s="81"/>
      <c r="C17" s="81"/>
      <c r="E17" s="98" t="str">
        <f>E3</f>
        <v>UZUPEŁNIJ &lt;TYP IOB&gt;</v>
      </c>
      <c r="F17" s="98">
        <v>1</v>
      </c>
      <c r="G17" s="58">
        <f>I3</f>
        <v>0</v>
      </c>
    </row>
    <row r="18" spans="2:7" s="58" customFormat="1" x14ac:dyDescent="0.25">
      <c r="B18" s="81"/>
      <c r="C18" s="81"/>
      <c r="E18" s="98" t="s">
        <v>365</v>
      </c>
      <c r="F18" s="98">
        <v>1</v>
      </c>
      <c r="G18" s="58">
        <f t="shared" ref="G18:G19" si="1">I4</f>
        <v>0</v>
      </c>
    </row>
    <row r="19" spans="2:7" s="58" customFormat="1" x14ac:dyDescent="0.25">
      <c r="B19" s="81"/>
      <c r="C19" s="81"/>
      <c r="E19" s="98" t="s">
        <v>95</v>
      </c>
      <c r="F19" s="98">
        <v>1</v>
      </c>
      <c r="G19" s="58">
        <f t="shared" si="1"/>
        <v>0</v>
      </c>
    </row>
    <row r="20" spans="2:7" s="58" customFormat="1" x14ac:dyDescent="0.25">
      <c r="B20" s="81"/>
      <c r="C20" s="81"/>
      <c r="E20" s="115" t="s">
        <v>96</v>
      </c>
      <c r="F20" s="98">
        <v>1</v>
      </c>
      <c r="G20" s="58">
        <f>IF(H6="tak",1,(IF(H7="tak",0.5,0)))</f>
        <v>0</v>
      </c>
    </row>
    <row r="21" spans="2:7" s="58" customFormat="1" x14ac:dyDescent="0.25">
      <c r="B21" s="81"/>
      <c r="C21" s="81"/>
      <c r="E21" s="98" t="s">
        <v>97</v>
      </c>
      <c r="F21" s="98">
        <v>1</v>
      </c>
      <c r="G21" s="58">
        <f>I8</f>
        <v>0</v>
      </c>
    </row>
    <row r="22" spans="2:7" s="58" customFormat="1" x14ac:dyDescent="0.25">
      <c r="B22" s="81"/>
      <c r="C22" s="81"/>
      <c r="E22" s="98" t="s">
        <v>98</v>
      </c>
      <c r="F22" s="98">
        <v>1</v>
      </c>
      <c r="G22" s="58">
        <f>I9</f>
        <v>0</v>
      </c>
    </row>
    <row r="23" spans="2:7" x14ac:dyDescent="0.25">
      <c r="D23" s="58"/>
      <c r="E23" s="98"/>
      <c r="F23" s="98"/>
      <c r="G23" s="58"/>
    </row>
  </sheetData>
  <sheetProtection password="D8FF" sheet="1" objects="1" scenarios="1"/>
  <protectedRanges>
    <protectedRange sqref="H3:H9" name="a5"/>
  </protectedRanges>
  <customSheetViews>
    <customSheetView guid="{6F0A0BD2-4A59-4506-8D54-D31D4683448E}" scale="70">
      <selection activeCell="H3" sqref="H3:H9"/>
      <pageMargins left="0.7" right="0.7" top="0.75" bottom="0.75" header="0.3" footer="0.3"/>
      <pageSetup paperSize="9" orientation="portrait" verticalDpi="0" r:id="rId1"/>
    </customSheetView>
  </customSheetViews>
  <mergeCells count="9">
    <mergeCell ref="I1:J1"/>
    <mergeCell ref="B2:D2"/>
    <mergeCell ref="C3:C9"/>
    <mergeCell ref="E6:E7"/>
    <mergeCell ref="G6:G7"/>
    <mergeCell ref="B3:B5"/>
    <mergeCell ref="D3:D5"/>
    <mergeCell ref="B6:B9"/>
    <mergeCell ref="D6:D9"/>
  </mergeCells>
  <dataValidations count="2">
    <dataValidation type="list" allowBlank="1" showInputMessage="1" showErrorMessage="1" sqref="H3:H6 H8:H9">
      <formula1>"nie,tak"</formula1>
    </dataValidation>
    <dataValidation type="list" allowBlank="1" showInputMessage="1" showErrorMessage="1" sqref="H7">
      <formula1>"nie,tak,nd"</formula1>
    </dataValidation>
  </dataValidation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showRowColHeaders="0" zoomScale="40" zoomScaleNormal="40" workbookViewId="0">
      <selection sqref="A1:AE2"/>
    </sheetView>
  </sheetViews>
  <sheetFormatPr defaultColWidth="9.125" defaultRowHeight="15" x14ac:dyDescent="0.25"/>
  <cols>
    <col min="1" max="25" width="9.125" style="116"/>
    <col min="26" max="26" width="50.75" style="116" customWidth="1"/>
    <col min="27" max="27" width="15.875" style="116" customWidth="1"/>
    <col min="28" max="28" width="14.75" style="116" customWidth="1"/>
    <col min="29" max="16384" width="9.125" style="116"/>
  </cols>
  <sheetData>
    <row r="1" spans="1:31" x14ac:dyDescent="0.25">
      <c r="A1" s="202" t="s">
        <v>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</row>
    <row r="2" spans="1:31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</row>
    <row r="3" spans="1:31" x14ac:dyDescent="0.25">
      <c r="A3" s="116" t="s">
        <v>77</v>
      </c>
      <c r="M3" s="116" t="s">
        <v>85</v>
      </c>
      <c r="Z3" s="116" t="s">
        <v>93</v>
      </c>
    </row>
    <row r="4" spans="1:31" x14ac:dyDescent="0.25">
      <c r="A4" s="117"/>
    </row>
    <row r="5" spans="1:31" x14ac:dyDescent="0.25">
      <c r="A5" s="117"/>
    </row>
    <row r="6" spans="1:31" x14ac:dyDescent="0.25">
      <c r="A6" s="117"/>
    </row>
    <row r="7" spans="1:31" x14ac:dyDescent="0.25">
      <c r="A7" s="117"/>
    </row>
    <row r="8" spans="1:31" x14ac:dyDescent="0.25">
      <c r="A8" s="117"/>
    </row>
    <row r="9" spans="1:31" x14ac:dyDescent="0.25">
      <c r="A9" s="117"/>
    </row>
    <row r="10" spans="1:31" x14ac:dyDescent="0.25">
      <c r="A10" s="117"/>
    </row>
    <row r="28" spans="1:26" x14ac:dyDescent="0.25">
      <c r="A28" s="116" t="s">
        <v>79</v>
      </c>
      <c r="M28" s="116" t="s">
        <v>88</v>
      </c>
      <c r="Z28" s="116" t="s">
        <v>99</v>
      </c>
    </row>
    <row r="53" spans="1:28" x14ac:dyDescent="0.25">
      <c r="A53" s="116" t="s">
        <v>82</v>
      </c>
      <c r="M53" s="116" t="s">
        <v>90</v>
      </c>
    </row>
    <row r="54" spans="1:28" x14ac:dyDescent="0.25">
      <c r="AA54" s="116" t="s">
        <v>100</v>
      </c>
      <c r="AB54" s="116" t="s">
        <v>101</v>
      </c>
    </row>
    <row r="55" spans="1:28" ht="15" customHeight="1" x14ac:dyDescent="0.25">
      <c r="Z55" s="118" t="s">
        <v>102</v>
      </c>
      <c r="AA55" s="118">
        <f>'1. Zakres_i_organizacja'!J25+'3. Doświadczenie_komptencje'!J8+'4. Sieć'!J9+'5. Efekty_działania'!J11</f>
        <v>0</v>
      </c>
      <c r="AB55" s="116">
        <v>13</v>
      </c>
    </row>
    <row r="56" spans="1:28" x14ac:dyDescent="0.25">
      <c r="Z56" s="116" t="s">
        <v>103</v>
      </c>
      <c r="AA56" s="116">
        <f>'1. Zakres_i_organizacja'!J25</f>
        <v>0</v>
      </c>
      <c r="AB56" s="116">
        <v>5</v>
      </c>
    </row>
    <row r="57" spans="1:28" x14ac:dyDescent="0.25">
      <c r="Z57" s="116" t="s">
        <v>104</v>
      </c>
      <c r="AA57" s="116">
        <v>0</v>
      </c>
      <c r="AB57" s="116">
        <v>0</v>
      </c>
    </row>
    <row r="58" spans="1:28" x14ac:dyDescent="0.25">
      <c r="Z58" s="116" t="s">
        <v>105</v>
      </c>
      <c r="AA58" s="116">
        <f>'3. Doświadczenie_komptencje'!J8</f>
        <v>0</v>
      </c>
      <c r="AB58" s="116">
        <v>2</v>
      </c>
    </row>
    <row r="59" spans="1:28" x14ac:dyDescent="0.25">
      <c r="Z59" s="116" t="s">
        <v>106</v>
      </c>
      <c r="AA59" s="116">
        <f>'4. Sieć'!J9</f>
        <v>0</v>
      </c>
      <c r="AB59" s="116">
        <v>2</v>
      </c>
    </row>
    <row r="60" spans="1:28" x14ac:dyDescent="0.25">
      <c r="Z60" s="116" t="s">
        <v>107</v>
      </c>
      <c r="AA60" s="116">
        <f>'5. Efekty_działania'!J11</f>
        <v>0</v>
      </c>
      <c r="AB60" s="116">
        <v>4</v>
      </c>
    </row>
    <row r="78" spans="1:1" x14ac:dyDescent="0.25">
      <c r="A78" s="116" t="s">
        <v>83</v>
      </c>
    </row>
  </sheetData>
  <sheetProtection algorithmName="SHA-512" hashValue="a+ltpQj11mmM1ZZmCbz7Y/Kq5FXNZUVVn/aW+NxFzHkQqmEHOyda/j9rz7B6nPqn5DTxW3VHAsOgwpBFiPj6BQ==" saltValue="MQJgbaVe0HBk6Qz8BThdWQ==" spinCount="100000" sheet="1" objects="1" scenarios="1"/>
  <customSheetViews>
    <customSheetView guid="{6F0A0BD2-4A59-4506-8D54-D31D4683448E}" scale="40">
      <selection sqref="A1:AE2"/>
      <pageMargins left="0.7" right="0.7" top="0.75" bottom="0.75" header="0.3" footer="0.3"/>
      <pageSetup paperSize="9" orientation="portrait" verticalDpi="0" r:id="rId1"/>
    </customSheetView>
  </customSheetViews>
  <mergeCells count="1">
    <mergeCell ref="A1:AE2"/>
  </mergeCells>
  <conditionalFormatting sqref="AA55">
    <cfRule type="cellIs" dxfId="5" priority="6" operator="lessThan">
      <formula>$AB$55</formula>
    </cfRule>
  </conditionalFormatting>
  <conditionalFormatting sqref="AA56">
    <cfRule type="cellIs" dxfId="4" priority="5" operator="lessThan">
      <formula>$AB$56</formula>
    </cfRule>
  </conditionalFormatting>
  <conditionalFormatting sqref="AA57">
    <cfRule type="cellIs" dxfId="3" priority="4" operator="greaterThan">
      <formula>$AB$57</formula>
    </cfRule>
  </conditionalFormatting>
  <conditionalFormatting sqref="AA58">
    <cfRule type="cellIs" dxfId="2" priority="3" operator="lessThan">
      <formula>$AB$58</formula>
    </cfRule>
  </conditionalFormatting>
  <conditionalFormatting sqref="AA59">
    <cfRule type="cellIs" dxfId="1" priority="2" operator="lessThan">
      <formula>$AB$59</formula>
    </cfRule>
  </conditionalFormatting>
  <conditionalFormatting sqref="AA60">
    <cfRule type="cellIs" dxfId="0" priority="1" operator="lessThan">
      <formula>$AB$60</formula>
    </cfRule>
  </conditionalFormatting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METRYCZKA</vt:lpstr>
      <vt:lpstr>profile</vt:lpstr>
      <vt:lpstr>1. Zakres_i_organizacja</vt:lpstr>
      <vt:lpstr>2. Potencjał_infratrukturalny</vt:lpstr>
      <vt:lpstr>3. Doświadczenie_komptencje</vt:lpstr>
      <vt:lpstr>4. Sieć</vt:lpstr>
      <vt:lpstr>5. Efekty_działania</vt:lpstr>
      <vt:lpstr>WYNIKI</vt:lpstr>
      <vt:lpstr>'1. Zakres_i_organizacja'!_ftn1</vt:lpstr>
      <vt:lpstr>'1. Zakres_i_organizacja'!Obszar_wydruku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lukasz_sztern</dc:creator>
  <cp:lastModifiedBy>lukasz_sztern</cp:lastModifiedBy>
  <cp:lastPrinted>2016-09-06T21:02:01Z</cp:lastPrinted>
  <dcterms:created xsi:type="dcterms:W3CDTF">2016-08-29T06:52:52Z</dcterms:created>
  <dcterms:modified xsi:type="dcterms:W3CDTF">2016-11-10T08:03:07Z</dcterms:modified>
</cp:coreProperties>
</file>